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239" documentId="13_ncr:1_{F6CB121F-512D-4AA6-A0C1-0FB36C537598}" xr6:coauthVersionLast="47" xr6:coauthVersionMax="47" xr10:uidLastSave="{317EB497-3D75-4B41-A751-C716493E1041}"/>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<sst xmlns="http://schemas.openxmlformats.org/spreadsheetml/2006/main" count="179018" uniqueCount="39102">
  <si>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</si>
  <si>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</si>
  <si>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</si>
  <si>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</si>
  <si>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</si>
  <si>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</si>
  <si>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</si>
  <si>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</si>
  <si>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</si>
  <si>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</si>
  <si>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</si>
  <si>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</si>
  <si>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</si>
  <si>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</si>
  <si>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</si>
  <si>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</si>
  <si>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</si>
  <si>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</si>
  <si>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</si>
  <si>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</si>
  <si>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</si>
  <si>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</si>
  <si>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</si>
  <si>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</si>
  <si>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</si>
  <si>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</si>
  <si>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</si>
  <si>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</si>
  <si>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</si>
  <si>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</si>
  <si>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</si>
  <si>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</si>
  <si>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</si>
  <si>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</si>
  <si>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</si>
  <si>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</si>
  <si>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</si>
  <si>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</si>
  <si>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</si>
  <si>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</si>
  <si>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</si>
  <si>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</si>
  <si>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</si>
  <si>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</si>
  <si>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</si>
  <si>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</si>
  <si>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</si>
  <si>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</si>
  <si>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</si>
  <si>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</si>
  <si>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</si>
  <si>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</si>
  <si>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</si>
  <si>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</si>
  <si>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</si>
  <si>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</si>
  <si>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</si>
  <si>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</si>
  <si>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</si>
  <si>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</si>
  <si>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</si>
  <si>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</si>
  <si>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</si>
  <si>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</si>
  <si>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</si>
  <si>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</si>
  <si>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</si>
  <si>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</si>
  <si>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</si>
  <si>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</si>
  <si>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</si>
  <si>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</si>
  <si>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</si>
  <si>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</si>
  <si>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</si>
  <si>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</si>
  <si>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</si>
  <si>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</si>
  <si>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</si>
  <si>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</si>
  <si>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</si>
  <si>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</si>
  <si>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</si>
  <si>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</si>
  <si>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</si>
  <si>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</si>
  <si>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</si>
  <si>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</si>
  <si>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</si>
  <si>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</si>
  <si>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</si>
  <si>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</si>
  <si>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</si>
  <si>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</si>
  <si>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</si>
  <si>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</si>
  <si>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</si>
  <si>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</si>
  <si>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</si>
  <si>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</si>
  <si>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</si>
  <si>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</si>
  <si>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</si>
  <si>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</si>
  <si>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</si>
  <si>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</si>
  <si>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</si>
  <si>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</si>
  <si>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</si>
  <si>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</si>
  <si>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</si>
  <si>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</si>
  <si>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</si>
  <si>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</si>
  <si>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</si>
  <si>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</si>
  <si>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</si>
  <si>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</si>
  <si>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</si>
  <si>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</si>
  <si>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</si>
  <si>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</si>
  <si>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</si>
  <si>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</si>
  <si>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</si>
  <si>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</si>
  <si>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</si>
  <si>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</si>
  <si>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</si>
  <si>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</si>
  <si>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</si>
  <si>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</si>
  <si>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</si>
  <si>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</si>
  <si>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</si>
  <si>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</si>
  <si>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</si>
  <si>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</si>
  <si>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</si>
  <si>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</si>
  <si>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</si>
  <si>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</si>
  <si>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</si>
  <si>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</si>
  <si>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</si>
  <si>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</si>
  <si>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</si>
  <si>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</si>
  <si>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</si>
  <si>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</si>
  <si>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</si>
  <si>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</si>
  <si>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</si>
  <si>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</si>
  <si>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</si>
  <si>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</si>
  <si>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</si>
  <si>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</si>
  <si>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</si>
  <si>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</si>
  <si>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</si>
  <si>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</si>
  <si>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</si>
  <si>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</si>
  <si>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</si>
  <si>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</si>
  <si>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</si>
  <si>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</si>
  <si>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</si>
  <si>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</si>
  <si>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</si>
  <si>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</si>
  <si>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</si>
  <si>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</si>
  <si>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</si>
  <si>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</si>
  <si>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</si>
  <si>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</si>
  <si>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</si>
  <si>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</si>
  <si>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</si>
  <si>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</si>
  <si>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</si>
  <si>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</si>
  <si>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</si>
  <si>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</si>
  <si>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</si>
  <si>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</si>
  <si>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</si>
  <si>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</si>
  <si>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</si>
  <si>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</si>
  <si>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</si>
  <si>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</si>
  <si>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</si>
  <si>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</si>
  <si>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</si>
  <si>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</si>
  <si>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</si>
  <si>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</si>
  <si>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</si>
  <si>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</si>
  <si>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</si>
  <si>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</si>
  <si>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</si>
  <si>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</si>
  <si>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</si>
  <si>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</si>
  <si>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</si>
  <si>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</si>
  <si>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</si>
  <si>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</si>
  <si>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</si>
  <si>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</si>
  <si>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</si>
  <si>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</si>
  <si>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</si>
  <si>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</si>
  <si>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</si>
  <si>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</si>
  <si>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</si>
  <si>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</si>
  <si>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</si>
  <si>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</si>
  <si>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</si>
  <si>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</si>
  <si>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</si>
  <si>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</si>
  <si>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</si>
  <si>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</si>
  <si>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</si>
  <si>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</si>
  <si>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</si>
  <si>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</si>
  <si>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</si>
  <si>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</si>
  <si>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</si>
  <si>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</si>
  <si>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</si>
  <si>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</si>
  <si>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</si>
  <si>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</si>
  <si>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</si>
  <si>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</si>
  <si>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</si>
  <si>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</si>
  <si>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</si>
  <si>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</si>
  <si>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</si>
  <si>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</si>
  <si>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</si>
  <si>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</si>
  <si>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</si>
  <si>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</si>
  <si>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</si>
  <si>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</si>
  <si>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</si>
  <si>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</si>
  <si>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</si>
  <si>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</si>
  <si>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</si>
  <si>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</si>
  <si>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</si>
  <si>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</si>
  <si>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</si>
  <si>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</si>
  <si>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</si>
  <si>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</si>
  <si>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</si>
  <si>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</si>
  <si>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</si>
  <si>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</si>
  <si>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</si>
  <si>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</si>
  <si>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</si>
  <si>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</si>
  <si>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</si>
  <si>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</si>
  <si>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</si>
  <si>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</si>
  <si>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</si>
  <si>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</si>
  <si>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</si>
  <si>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</si>
  <si>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</si>
  <si>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</si>
  <si>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</si>
  <si>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</si>
  <si>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</si>
  <si>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</si>
  <si>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</si>
  <si>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</si>
  <si>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</si>
  <si>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</si>
  <si>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</si>
  <si>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</si>
  <si>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</si>
  <si>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</si>
  <si>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</si>
  <si>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</si>
  <si>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</si>
  <si>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</si>
  <si>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</si>
  <si>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</si>
  <si>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</si>
  <si>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</si>
  <si>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</si>
  <si>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</si>
  <si>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</si>
  <si>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</si>
  <si>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</si>
  <si>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</si>
  <si>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</si>
  <si>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</si>
  <si>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</si>
  <si>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</si>
  <si>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</si>
  <si>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</si>
  <si>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</si>
  <si>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</si>
  <si>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</si>
  <si>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</si>
  <si>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</si>
  <si>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</si>
  <si>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</si>
  <si>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</si>
  <si>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</si>
  <si>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</si>
  <si>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</si>
  <si>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</si>
  <si>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</si>
  <si>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</si>
  <si>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</si>
  <si>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</si>
  <si>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</si>
  <si>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</si>
  <si>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</si>
  <si>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</si>
  <si>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</si>
  <si>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</si>
  <si>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</si>
  <si>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</si>
  <si>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</si>
  <si>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</si>
  <si>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</si>
  <si>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</si>
  <si>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</si>
  <si>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</si>
  <si>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</si>
  <si>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</si>
  <si>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</si>
  <si>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</si>
  <si>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</si>
  <si>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</si>
  <si>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</si>
  <si>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</si>
  <si>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</si>
  <si>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</si>
  <si>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</si>
  <si>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</si>
  <si>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</si>
  <si>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</si>
  <si>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</si>
  <si>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</si>
  <si>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</si>
  <si>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</si>
  <si>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</si>
  <si>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</si>
  <si>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</si>
  <si>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</si>
  <si>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</si>
  <si>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</si>
  <si>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</si>
  <si>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</si>
  <si>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</si>
  <si>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</si>
  <si>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</si>
  <si>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</si>
  <si>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</si>
  <si>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</si>
  <si>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</si>
  <si>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</si>
  <si>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</si>
  <si>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</si>
  <si>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</si>
  <si>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</si>
  <si>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</si>
  <si>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</si>
  <si>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</si>
  <si>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</si>
  <si>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</si>
  <si>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</si>
  <si>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</si>
  <si>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</si>
  <si>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</si>
  <si>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</si>
  <si>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</si>
  <si>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</si>
  <si>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</si>
  <si>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</si>
  <si>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</si>
  <si>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</si>
  <si>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</si>
  <si>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</si>
  <si>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</si>
  <si>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</si>
  <si>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</si>
  <si>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</si>
  <si>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</si>
  <si>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</si>
  <si>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</si>
  <si>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</si>
  <si>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</si>
  <si>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</si>
  <si>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</si>
  <si>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</si>
  <si>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</si>
  <si>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</si>
  <si>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</si>
  <si>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</si>
  <si>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</si>
  <si>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</si>
  <si>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</si>
  <si>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</si>
  <si>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</si>
  <si>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</si>
  <si>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</si>
  <si>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</si>
  <si>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</si>
  <si>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</si>
  <si>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</si>
  <si>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</si>
  <si>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</si>
  <si>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</si>
  <si>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</si>
  <si>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</si>
  <si>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</si>
  <si>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</si>
  <si>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</si>
  <si>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</si>
  <si>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</si>
  <si>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</si>
  <si>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</si>
  <si>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</si>
  <si>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</si>
  <si>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</si>
  <si>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</si>
  <si>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</si>
  <si>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</si>
  <si>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</si>
  <si>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</si>
  <si>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</si>
  <si>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</si>
  <si>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</si>
  <si>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</si>
  <si>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</si>
  <si>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</si>
  <si>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</si>
  <si>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</si>
  <si>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</si>
  <si>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</si>
  <si>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</si>
  <si>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</si>
  <si>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</si>
  <si>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</si>
  <si>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</si>
  <si>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</si>
  <si>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</si>
  <si>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</si>
  <si>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</si>
  <si>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</si>
  <si>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</si>
  <si>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</si>
  <si>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</si>
  <si>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</si>
  <si>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</si>
  <si>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</si>
  <si>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</si>
  <si>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</si>
  <si>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</si>
  <si>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</si>
  <si>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</si>
  <si>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</si>
  <si>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</si>
  <si>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</si>
  <si>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</si>
  <si>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</si>
  <si>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</si>
  <si>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</si>
  <si>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</si>
  <si>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</si>
  <si>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</si>
  <si>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</si>
  <si>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</si>
  <si>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</si>
  <si>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</si>
  <si>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</si>
  <si>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</si>
  <si>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</si>
  <si>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</si>
  <si>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</si>
  <si>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</si>
  <si>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</si>
  <si>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</si>
  <si>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</si>
  <si>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</si>
  <si>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</si>
  <si>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</si>
  <si>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</si>
  <si>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</si>
  <si>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</si>
  <si>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</si>
  <si>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</si>
  <si>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</si>
  <si>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</si>
  <si>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</si>
  <si>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</si>
  <si>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</si>
  <si>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</si>
  <si>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</si>
  <si>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</si>
  <si>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</si>
  <si>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</si>
  <si>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</si>
  <si>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</si>
  <si>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</si>
  <si>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</si>
  <si>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</si>
  <si>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</si>
  <si>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</si>
  <si>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</si>
  <si>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</si>
  <si>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</si>
  <si>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</si>
  <si>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</si>
  <si>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</si>
  <si>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</si>
  <si>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</si>
  <si>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</si>
  <si>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</si>
  <si>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</si>
  <si>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</si>
  <si>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</si>
  <si>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</si>
  <si>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</si>
  <si>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</si>
  <si>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</si>
  <si>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</si>
  <si>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</si>
  <si>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</si>
  <si>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</si>
  <si>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</si>
  <si>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</si>
  <si>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</si>
  <si>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</si>
  <si>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</si>
  <si>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</si>
  <si>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</si>
  <si>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</si>
  <si>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</si>
  <si>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</si>
  <si>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</si>
  <si>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</si>
  <si>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</si>
  <si>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</si>
  <si>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</si>
  <si>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</si>
  <si>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</si>
  <si>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</si>
  <si>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</si>
  <si>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</si>
  <si>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</si>
  <si>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</si>
  <si>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</si>
  <si>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</si>
  <si>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</si>
  <si>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</si>
  <si>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</si>
  <si>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</si>
  <si>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</si>
  <si>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</si>
  <si>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</si>
  <si>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</si>
  <si>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</si>
  <si>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</si>
  <si>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</si>
  <si>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</si>
  <si>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</si>
  <si>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</si>
  <si>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</si>
  <si>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</si>
  <si>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</si>
  <si>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</si>
  <si>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</si>
  <si>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</si>
  <si>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</si>
  <si>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</si>
  <si>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</si>
  <si>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</si>
  <si>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</si>
  <si>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</si>
  <si>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</si>
  <si>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</si>
  <si>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</si>
  <si>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</si>
  <si>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</si>
  <si>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</si>
  <si>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</si>
  <si>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</si>
  <si>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</si>
  <si>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</si>
  <si>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</si>
  <si>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</si>
  <si>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</si>
  <si>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</si>
  <si>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</si>
  <si>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</si>
  <si>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</si>
  <si>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</si>
  <si>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</si>
  <si>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</si>
  <si>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</si>
  <si>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</si>
  <si>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</si>
  <si>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</si>
  <si>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</si>
  <si>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</si>
  <si>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</si>
  <si>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</si>
  <si>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</si>
  <si>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</si>
  <si>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</si>
  <si>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</si>
  <si>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</si>
  <si>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</si>
  <si>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</si>
  <si>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</si>
  <si>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</si>
  <si>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</si>
  <si>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</si>
  <si>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</si>
  <si>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</si>
  <si>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</si>
  <si>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</si>
  <si>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</si>
  <si>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</si>
  <si>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</si>
  <si>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</si>
  <si>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</si>
  <si>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</si>
  <si>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</si>
  <si>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</si>
  <si>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</si>
  <si>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</si>
  <si>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</si>
  <si>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</si>
  <si>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</si>
  <si>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</si>
  <si>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</si>
  <si>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</si>
  <si>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</si>
  <si>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</si>
  <si>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</si>
  <si>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</si>
  <si>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</si>
  <si>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</si>
  <si>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</si>
  <si>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</si>
  <si>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</si>
  <si>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</si>
  <si>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</si>
  <si>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</si>
  <si>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</si>
  <si>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</si>
  <si>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</si>
  <si>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</si>
  <si>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</si>
  <si>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</si>
  <si>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</si>
  <si>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</si>
  <si>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</si>
  <si>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</si>
  <si>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</si>
  <si>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</si>
  <si>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</si>
  <si>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</si>
  <si>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</si>
  <si>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</si>
  <si>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</si>
  <si>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</si>
  <si>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</si>
  <si>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</si>
  <si>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</si>
  <si>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</si>
  <si>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</si>
  <si>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</si>
  <si>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</si>
  <si>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</si>
  <si>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</si>
  <si>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</si>
  <si>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</si>
  <si>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</si>
  <si>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</si>
  <si>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</si>
  <si>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</si>
  <si>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</si>
  <si>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</si>
  <si>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</si>
  <si>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</si>
  <si>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</si>
  <si>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</si>
  <si>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</si>
  <si>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</si>
  <si>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</si>
  <si>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</si>
  <si>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</si>
  <si>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</si>
  <si>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</si>
  <si>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</si>
  <si>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</si>
  <si>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</si>
  <si>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</si>
  <si>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</si>
  <si>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</si>
  <si>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</si>
  <si>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</si>
  <si>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</si>
  <si>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</si>
  <si>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</si>
  <si>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</si>
  <si>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</si>
  <si>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</si>
  <si>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</si>
  <si>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</si>
  <si>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</si>
  <si>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</si>
  <si>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</si>
  <si>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</si>
  <si>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</si>
  <si>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</si>
  <si>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</si>
  <si>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</si>
  <si>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</si>
  <si>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</si>
  <si>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</si>
  <si>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</si>
  <si>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</si>
  <si>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</si>
  <si>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</si>
  <si>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</si>
  <si>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</si>
  <si>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</si>
  <si>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</si>
  <si>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</si>
  <si>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</si>
  <si>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</si>
  <si>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</si>
  <si>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</si>
  <si>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</si>
  <si>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</si>
  <si>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</si>
  <si>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</si>
  <si>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</si>
  <si>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</si>
  <si>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</si>
  <si>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</si>
  <si>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</si>
  <si>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</si>
  <si>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</si>
  <si>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</si>
  <si>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</si>
  <si>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</si>
  <si>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</si>
  <si>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</si>
  <si>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</si>
  <si>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</si>
  <si>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</si>
  <si>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</si>
  <si>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</si>
  <si>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</si>
  <si>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</si>
  <si>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</si>
  <si>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</si>
  <si>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</si>
  <si>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</si>
  <si>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</si>
  <si>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</si>
  <si>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</si>
  <si>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</si>
  <si>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</si>
  <si>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</si>
  <si>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</si>
  <si>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</si>
  <si>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</si>
  <si>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</si>
  <si>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</si>
  <si>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</si>
  <si>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</si>
  <si>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</si>
  <si>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</si>
  <si>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</si>
  <si>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</si>
  <si>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</si>
  <si>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</si>
  <si>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</si>
  <si>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</si>
  <si>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</si>
  <si>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</si>
  <si>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</si>
  <si>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</si>
  <si>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</si>
  <si>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</si>
  <si>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</si>
  <si>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</si>
  <si>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</si>
  <si>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</si>
  <si>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</si>
  <si>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</si>
  <si>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</si>
  <si>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</si>
  <si>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</si>
  <si>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</si>
  <si>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</si>
  <si>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</si>
  <si>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</si>
  <si>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</si>
  <si>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</si>
  <si>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</si>
  <si>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</si>
  <si>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</si>
  <si>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</si>
  <si>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</si>
  <si>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</si>
  <si>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</si>
  <si>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</si>
  <si>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</si>
  <si>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</si>
  <si>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</si>
  <si>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</si>
  <si>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</si>
  <si>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</si>
  <si>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</si>
  <si>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</si>
  <si>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</si>
  <si>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</si>
  <si>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</si>
  <si>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</si>
  <si>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</si>
  <si>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</si>
  <si>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</si>
  <si>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</si>
  <si>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</si>
  <si>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</si>
  <si>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</si>
  <si>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</si>
  <si>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</si>
  <si>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</si>
  <si>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</si>
  <si>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</si>
  <si>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</si>
  <si>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</si>
  <si>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</si>
  <si>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</si>
  <si>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</si>
  <si>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</si>
  <si>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</si>
  <si>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</si>
  <si>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</si>
  <si>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</si>
  <si>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</si>
  <si>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</si>
  <si>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</si>
  <si>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</si>
  <si>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</si>
  <si>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</si>
  <si>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</si>
  <si>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</si>
  <si>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</si>
  <si>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</si>
  <si>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</si>
  <si>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</si>
  <si>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</si>
  <si>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</si>
  <si>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</si>
  <si>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</si>
  <si>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</si>
  <si>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</si>
  <si>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</si>
  <si>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</si>
  <si>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</si>
  <si>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</si>
  <si>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</si>
  <si>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</si>
  <si>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</si>
  <si>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</si>
  <si>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</si>
  <si>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</si>
  <si>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</si>
  <si>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</si>
  <si>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</si>
  <si>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</si>
  <si>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</si>
  <si>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</si>
  <si>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</si>
  <si>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</si>
  <si>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</si>
  <si>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</si>
  <si>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</si>
  <si>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</si>
  <si>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</si>
  <si>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</si>
  <si>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</si>
  <si>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</si>
  <si>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</si>
  <si>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</si>
  <si>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</si>
  <si>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</si>
  <si>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</si>
  <si>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</si>
  <si>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</si>
  <si>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</si>
  <si>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</si>
  <si>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</si>
  <si>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</si>
  <si>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</si>
  <si>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</si>
  <si>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</si>
  <si>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</si>
  <si>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</si>
  <si>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</si>
  <si>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</si>
  <si>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</si>
  <si>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</si>
  <si>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</si>
  <si>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</si>
  <si>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</si>
  <si>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</si>
  <si>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</si>
  <si>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</si>
  <si>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</si>
  <si>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</si>
  <si>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</si>
  <si>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</si>
  <si>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</si>
  <si>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</si>
  <si>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</si>
  <si>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</si>
  <si>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</si>
  <si>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</si>
  <si>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</si>
  <si>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</si>
  <si>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</si>
  <si>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</si>
  <si>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</si>
  <si>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</si>
  <si>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</si>
  <si>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</si>
  <si>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</si>
  <si>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</si>
  <si>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</si>
  <si>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</si>
  <si>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</si>
  <si>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</si>
  <si>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</si>
  <si>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</si>
  <si>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</si>
  <si>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</si>
  <si>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</si>
  <si>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</si>
  <si>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</si>
  <si>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</si>
  <si>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</si>
  <si>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</si>
  <si>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</si>
  <si>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</si>
  <si>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</si>
  <si>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</si>
  <si>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</si>
  <si>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</si>
  <si>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</si>
  <si>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</si>
  <si>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</si>
  <si>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</si>
  <si>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</si>
  <si>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</si>
  <si>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</si>
  <si>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</si>
  <si>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</si>
  <si>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</si>
  <si>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</si>
  <si>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</si>
  <si>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</si>
  <si>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</si>
  <si>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</si>
  <si>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</si>
  <si>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</si>
  <si>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</si>
  <si>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</si>
  <si>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</si>
  <si>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</si>
  <si>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</si>
  <si>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</si>
  <si>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</si>
  <si>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</si>
  <si>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</si>
  <si>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</si>
  <si>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</si>
  <si>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</si>
  <si>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</si>
  <si>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</si>
  <si>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</si>
  <si>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</si>
  <si>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</si>
  <si>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</si>
  <si>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</si>
  <si>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</si>
  <si>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</si>
  <si>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</si>
  <si>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</si>
  <si>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</si>
  <si>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</si>
  <si>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</si>
  <si>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</si>
  <si>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</si>
  <si>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</si>
  <si>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</si>
  <si>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</si>
  <si>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</si>
  <si>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</si>
  <si>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</si>
  <si>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</si>
  <si>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</si>
  <si>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</si>
  <si>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</si>
  <si>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</si>
  <si>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</si>
  <si>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</si>
  <si>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</si>
  <si>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</si>
  <si>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</si>
  <si>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</si>
  <si>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</si>
  <si>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</si>
  <si>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</si>
  <si>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</si>
  <si>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</si>
  <si>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</si>
  <si>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</si>
  <si>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</si>
  <si>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</si>
  <si>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</si>
  <si>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</si>
  <si>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</si>
  <si>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</si>
  <si>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</si>
  <si>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</si>
  <si>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</si>
  <si>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</si>
  <si>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</si>
  <si>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</si>
  <si>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</si>
  <si>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</si>
  <si>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</si>
  <si>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</si>
  <si>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</si>
  <si>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</si>
  <si>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</si>
  <si>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</si>
  <si>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</si>
  <si>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</si>
  <si>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</si>
  <si>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</si>
  <si>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</si>
  <si>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</si>
  <si>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</si>
  <si>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</si>
  <si>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</si>
  <si>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</si>
  <si>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</si>
  <si>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</si>
  <si>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</si>
  <si>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</si>
  <si>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</si>
  <si>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</si>
  <si>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</si>
  <si>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</si>
  <si>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</si>
  <si>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</si>
  <si>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</si>
  <si>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</si>
  <si>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</si>
  <si>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</si>
  <si>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</si>
  <si>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</si>
  <si>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</si>
  <si>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</si>
  <si>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</si>
  <si>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</si>
  <si>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</si>
  <si>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</si>
  <si>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</si>
  <si>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</si>
  <si>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</si>
  <si>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</si>
  <si>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</si>
  <si>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</si>
  <si>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</si>
  <si>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</si>
  <si>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</si>
  <si>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</si>
  <si>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</si>
  <si>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</si>
  <si>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</si>
  <si>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</si>
  <si>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</si>
  <si>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</si>
  <si>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</si>
  <si>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</si>
  <si>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</si>
  <si>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</si>
  <si>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</si>
  <si>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</si>
  <si>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</si>
  <si>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</si>
  <si>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</si>
  <si>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</si>
  <si>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</si>
  <si>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</si>
  <si>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</si>
  <si>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</si>
  <si>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</si>
  <si>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</si>
  <si>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</si>
  <si>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</si>
  <si>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</si>
  <si>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</si>
  <si>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</si>
  <si>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</si>
  <si>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</si>
  <si>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</si>
  <si>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</si>
  <si>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</si>
  <si>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</si>
  <si>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</si>
  <si>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</si>
  <si>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</si>
  <si>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</si>
  <si>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</si>
  <si>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</si>
  <si>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</si>
  <si>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</si>
  <si>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</si>
  <si>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</si>
  <si>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</si>
  <si>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</si>
  <si>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</si>
  <si>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</si>
  <si>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</si>
  <si>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</si>
  <si>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</si>
  <si>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</si>
  <si>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</si>
  <si>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</si>
  <si>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</si>
  <si>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</si>
  <si>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</si>
  <si>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</si>
  <si>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</si>
  <si>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</si>
  <si>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</si>
  <si>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</si>
  <si>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</si>
  <si>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</si>
  <si>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</si>
  <si>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</si>
  <si>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</si>
  <si>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</si>
  <si>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</si>
  <si>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</si>
  <si>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</si>
  <si>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</si>
  <si>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</si>
  <si>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</si>
  <si>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</si>
  <si>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</si>
  <si>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</si>
  <si>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</si>
  <si>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</si>
  <si>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</si>
  <si>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</si>
  <si>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</si>
  <si>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</si>
  <si>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</si>
  <si>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</si>
  <si>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</si>
  <si>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</si>
  <si>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</si>
  <si>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</si>
  <si>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</si>
  <si>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</si>
  <si>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</si>
  <si>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</si>
  <si>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</si>
  <si>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</si>
  <si>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</si>
  <si>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</si>
  <si>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</si>
  <si>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</si>
  <si>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</si>
  <si>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</si>
  <si>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</si>
  <si>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</si>
  <si>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</si>
  <si>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</si>
  <si>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</si>
  <si>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</si>
  <si>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</si>
  <si>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</si>
  <si>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</si>
  <si>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</si>
  <si>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</si>
  <si>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</si>
  <si>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</si>
  <si>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</si>
  <si>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</si>
  <si>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</si>
  <si>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</si>
  <si>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</si>
  <si>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</si>
  <si>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</si>
  <si>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</si>
  <si>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</si>
  <si>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</si>
  <si>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</si>
  <si>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</si>
  <si>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</si>
  <si>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</si>
  <si>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</si>
  <si>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</si>
  <si>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</si>
  <si>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</si>
  <si>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</si>
  <si>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</si>
  <si>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</si>
  <si>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</si>
  <si>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</si>
  <si>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</si>
  <si>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</si>
  <si>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</si>
  <si>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</si>
  <si>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</si>
  <si>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</si>
  <si>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</si>
  <si>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</si>
  <si>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</si>
  <si>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</si>
  <si>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</si>
  <si>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</si>
  <si>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</si>
  <si>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</si>
  <si>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</si>
  <si>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</si>
  <si>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</si>
  <si>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</si>
  <si>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</si>
  <si>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</si>
  <si>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</si>
  <si>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</si>
  <si>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</si>
  <si>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</si>
  <si>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</si>
  <si>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</si>
  <si>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</si>
  <si>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</si>
  <si>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</si>
  <si>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</si>
  <si>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</si>
  <si>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</si>
  <si>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</si>
  <si>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</si>
  <si>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</si>
  <si>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</si>
  <si>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</si>
  <si>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</si>
  <si>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</si>
  <si>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</si>
  <si>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</si>
  <si>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</si>
  <si>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</si>
  <si>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</si>
  <si>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</si>
  <si>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</si>
  <si>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</si>
  <si>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</si>
  <si>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</si>
  <si>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</si>
  <si>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</si>
  <si>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</si>
  <si>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</si>
  <si>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</si>
  <si>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</si>
  <si>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</si>
  <si>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</si>
  <si>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</si>
  <si>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</si>
  <si>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</si>
  <si>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</si>
  <si>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</si>
  <si>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</si>
  <si>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</si>
  <si>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</si>
  <si>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</si>
  <si>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</si>
  <si>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</si>
  <si>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</si>
  <si>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</si>
  <si>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</si>
  <si>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</si>
  <si>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</si>
  <si>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</si>
  <si>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</si>
  <si>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</si>
  <si>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</si>
  <si>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</si>
  <si>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</si>
  <si>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</si>
  <si>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</si>
  <si>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</si>
  <si>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</si>
  <si>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</si>
  <si>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</si>
  <si>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</si>
  <si>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</si>
  <si>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</si>
  <si>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</si>
  <si>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</si>
  <si>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</si>
  <si>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</si>
  <si>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</si>
  <si>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</si>
  <si>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</si>
  <si>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</si>
  <si>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</si>
  <si>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</si>
  <si>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</si>
  <si>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</si>
  <si>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</si>
  <si>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</si>
  <si>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</si>
  <si>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</si>
  <si>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</si>
  <si>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</si>
  <si>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</si>
  <si>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</si>
  <si>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</si>
  <si>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</si>
  <si>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</si>
  <si>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</si>
  <si>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</si>
  <si>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</si>
  <si>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</si>
  <si>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</si>
  <si>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</si>
  <si>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</si>
  <si>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</si>
  <si>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</si>
  <si>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</si>
  <si>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</si>
  <si>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</si>
  <si>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</si>
  <si>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</si>
  <si>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</si>
  <si>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</si>
  <si>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</si>
  <si>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</si>
  <si>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</si>
  <si>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</si>
  <si>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</si>
  <si>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</si>
  <si>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</si>
  <si>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</si>
  <si>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</si>
  <si>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</si>
  <si>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</si>
  <si>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</si>
  <si>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</si>
  <si>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</si>
  <si>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</si>
  <si>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</si>
  <si>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</si>
  <si>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</si>
  <si>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</si>
  <si>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</si>
  <si>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</si>
  <si>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</si>
  <si>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</si>
  <si>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</si>
  <si>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</si>
  <si>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</si>
  <si>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</si>
  <si>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</si>
  <si>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</si>
  <si>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</si>
  <si>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</si>
  <si>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</si>
  <si>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</si>
  <si>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</si>
  <si>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</si>
  <si>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</si>
  <si>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</si>
  <si>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</si>
  <si>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</si>
  <si>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</si>
  <si>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</si>
  <si>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</si>
  <si>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</si>
  <si>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</si>
  <si>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</si>
  <si>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</si>
  <si>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</si>
  <si>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</si>
  <si>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</si>
  <si>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</si>
  <si>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</si>
  <si>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</si>
  <si>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</si>
  <si>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</si>
  <si>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</si>
  <si>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</si>
  <si>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</si>
  <si>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</si>
  <si>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</si>
  <si>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</si>
  <si>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</si>
  <si>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</si>
  <si>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</si>
  <si>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</si>
  <si>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</si>
  <si>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</si>
  <si>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</si>
  <si>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</si>
  <si>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</si>
  <si>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</si>
  <si>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</si>
  <si>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</si>
  <si>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</si>
  <si>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</si>
  <si>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</si>
  <si>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</si>
  <si>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</si>
  <si>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</si>
  <si>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</si>
  <si>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</si>
  <si>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</si>
  <si>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</si>
  <si>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</si>
  <si>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</si>
  <si>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</si>
  <si>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</si>
  <si>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</si>
  <si>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</si>
  <si>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</si>
  <si>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</si>
  <si>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</si>
  <si>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</si>
  <si>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</si>
  <si>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</si>
  <si>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</si>
  <si>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</si>
  <si>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</si>
  <si>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</si>
  <si>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</si>
  <si>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</si>
  <si>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</si>
  <si>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</si>
  <si>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</si>
  <si>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</si>
  <si>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</si>
  <si>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</si>
  <si>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</si>
  <si>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</si>
  <si>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</si>
  <si>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</si>
  <si>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</si>
  <si>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</si>
  <si>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</si>
  <si>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</si>
  <si>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</si>
  <si>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</si>
  <si>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</si>
  <si>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</si>
  <si>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</si>
  <si>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</si>
  <si>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</si>
  <si>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</si>
  <si>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</si>
  <si>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</si>
  <si>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</si>
  <si>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</si>
  <si>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</si>
  <si>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</si>
  <si>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</si>
  <si>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</si>
  <si>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</si>
  <si>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</si>
  <si>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</si>
  <si>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</si>
  <si>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</si>
  <si>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</si>
  <si>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</si>
  <si>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</si>
  <si>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</si>
  <si>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</si>
  <si>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</si>
  <si>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</si>
  <si>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</si>
  <si>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</si>
  <si>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</si>
  <si>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</si>
  <si>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</si>
  <si>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</si>
  <si>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</si>
  <si>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</si>
  <si>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</si>
  <si>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</si>
  <si>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</si>
  <si>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</si>
  <si>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</si>
  <si>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</si>
  <si>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</si>
  <si>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</si>
  <si>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</si>
  <si>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</si>
  <si>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</si>
  <si>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</si>
  <si>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</si>
  <si>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</si>
  <si>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</si>
  <si>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</si>
  <si>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</si>
  <si>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</si>
  <si>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</si>
  <si>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</si>
  <si>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</si>
  <si>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</si>
  <si>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</si>
  <si>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</si>
  <si>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</si>
  <si>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</si>
  <si>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</si>
  <si>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</si>
  <si>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</si>
  <si>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</si>
  <si>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</si>
  <si>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</si>
  <si>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</si>
  <si>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</si>
  <si>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</si>
  <si>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</si>
  <si>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</si>
  <si>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</si>
  <si>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</si>
  <si>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</si>
  <si>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</si>
  <si>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</si>
  <si>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</si>
  <si>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</si>
  <si>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</si>
  <si>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</si>
  <si>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</si>
  <si>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</si>
  <si>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</si>
  <si>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</si>
  <si>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</si>
  <si>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</si>
  <si>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</si>
  <si>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</si>
  <si>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</si>
  <si>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</si>
  <si>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</si>
  <si>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</si>
  <si>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</si>
  <si>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</si>
  <si>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</si>
  <si>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</si>
  <si>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</si>
  <si>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</si>
  <si>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</si>
  <si>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</si>
  <si>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</si>
  <si>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</si>
  <si>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</si>
  <si>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</si>
  <si>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</si>
  <si>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</si>
  <si>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</si>
  <si>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</si>
  <si>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</si>
  <si>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</si>
  <si>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</si>
  <si>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</si>
  <si>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</si>
  <si>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</si>
  <si>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</si>
  <si>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</si>
  <si>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</si>
  <si>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</si>
  <si>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</si>
  <si>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</si>
  <si>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</si>
  <si>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</si>
  <si>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</si>
  <si>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</si>
  <si>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</si>
  <si>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</si>
  <si>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</si>
  <si>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</si>
  <si>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</si>
  <si>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</si>
  <si>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</si>
  <si>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</si>
  <si>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</si>
  <si>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</si>
  <si>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</si>
  <si>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</si>
  <si>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</si>
  <si>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</si>
  <si>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</si>
  <si>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</si>
  <si>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</si>
  <si>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</si>
  <si>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</si>
  <si>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</si>
  <si>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</si>
  <si>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</si>
  <si>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</si>
  <si>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</si>
  <si>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</si>
  <si>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</si>
  <si>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</si>
  <si>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</si>
  <si>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</si>
  <si>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</si>
  <si>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</si>
  <si>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</si>
  <si>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</si>
  <si>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</si>
  <si>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</si>
  <si>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</si>
  <si>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</si>
  <si>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</si>
  <si>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</si>
  <si>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</si>
  <si>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</si>
  <si>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</si>
  <si>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</si>
  <si>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</si>
  <si>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</si>
  <si>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</si>
  <si>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</si>
  <si>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</si>
  <si>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</si>
  <si>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</si>
  <si>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</si>
  <si>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</si>
  <si>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</si>
  <si>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</si>
  <si>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</si>
  <si>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</si>
  <si>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</si>
  <si>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</si>
  <si>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</si>
  <si>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</si>
  <si>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</si>
  <si>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</si>
  <si>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</si>
  <si>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</si>
  <si>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</si>
  <si>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</si>
  <si>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</si>
  <si>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</si>
  <si>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</si>
  <si>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</si>
  <si>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</si>
  <si>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</si>
  <si>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</si>
  <si>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</si>
  <si>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</si>
  <si>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</si>
  <si>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</si>
  <si>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</si>
  <si>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</si>
  <si>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</si>
  <si>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</si>
  <si>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</si>
  <si>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</si>
  <si>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</si>
  <si>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</si>
  <si>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</si>
  <si>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</si>
  <si>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</si>
  <si>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</si>
  <si>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</si>
  <si>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</si>
  <si>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</si>
  <si>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</si>
  <si>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</si>
  <si>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</si>
  <si>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</si>
  <si>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</si>
  <si>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</si>
  <si>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</si>
  <si>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</si>
  <si>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</si>
  <si>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</si>
  <si>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</si>
  <si>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</si>
  <si>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</si>
  <si>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</si>
  <si>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</si>
  <si>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</si>
  <si>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</si>
  <si>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</si>
  <si>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</si>
  <si>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</si>
  <si>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</si>
  <si>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</si>
  <si>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</si>
  <si>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</si>
  <si>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</si>
  <si>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</si>
  <si>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</si>
  <si>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</si>
  <si>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</si>
  <si>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</si>
  <si>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</si>
  <si>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</si>
  <si>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</si>
  <si>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</si>
  <si>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</si>
  <si>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</si>
  <si>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</si>
  <si>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</si>
  <si>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</si>
  <si>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</si>
  <si>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</si>
  <si>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</si>
  <si>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</si>
  <si>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</si>
  <si>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</si>
  <si>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</si>
  <si>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</si>
  <si>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</si>
  <si>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</si>
  <si>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</si>
  <si>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</si>
  <si>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</si>
  <si>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</si>
  <si>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</si>
  <si>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</si>
  <si>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</si>
  <si>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</si>
  <si>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</si>
  <si>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</si>
  <si>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</si>
  <si>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</si>
  <si>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</si>
  <si>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</si>
  <si>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</si>
  <si>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</si>
  <si>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</si>
  <si>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</si>
  <si>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</si>
  <si>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</si>
  <si>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</si>
  <si>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</si>
  <si>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</si>
  <si>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</si>
  <si>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</si>
  <si>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</si>
  <si>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</si>
  <si>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</si>
  <si>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</si>
  <si>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</si>
  <si>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</si>
  <si>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</si>
  <si>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</si>
  <si>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</si>
  <si>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</si>
  <si>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</si>
  <si>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</si>
  <si>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</si>
  <si>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</si>
  <si>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</si>
  <si>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</si>
  <si>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</si>
  <si>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</si>
  <si>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</si>
  <si>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</si>
  <si>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</si>
  <si>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</si>
  <si>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</si>
  <si>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</si>
  <si>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</si>
  <si>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</si>
  <si>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</si>
  <si>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</si>
  <si>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</si>
  <si>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</si>
  <si>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</si>
  <si>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</si>
  <si>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</si>
  <si>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</si>
  <si>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</si>
  <si>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</si>
  <si>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</si>
  <si>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</si>
  <si>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</si>
  <si>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</si>
  <si>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</si>
  <si>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</si>
  <si>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</si>
  <si>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</si>
  <si>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</si>
  <si>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</si>
  <si>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</si>
  <si>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</si>
  <si>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</si>
  <si>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</si>
  <si>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</si>
  <si>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</si>
  <si>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</si>
  <si>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</si>
  <si>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</si>
  <si>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</si>
  <si>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</si>
  <si>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</si>
  <si>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</si>
  <si>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</si>
  <si>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</si>
  <si>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</si>
  <si>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</si>
  <si>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</si>
  <si>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</si>
  <si>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</si>
  <si>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</si>
  <si>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</si>
  <si>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</si>
  <si>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</si>
  <si>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</si>
  <si>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</si>
  <si>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</si>
  <si>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</si>
  <si>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</si>
  <si>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</si>
  <si>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</si>
  <si>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</si>
  <si>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</si>
  <si>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</si>
  <si>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</si>
  <si>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</si>
  <si>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</si>
  <si>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</si>
  <si>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</si>
  <si>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</si>
  <si>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</si>
  <si>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</si>
  <si>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</si>
  <si>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</si>
  <si>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</si>
  <si>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</si>
  <si>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</si>
  <si>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</si>
  <si>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</si>
  <si>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</si>
  <si>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</si>
  <si>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</si>
  <si>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</si>
  <si>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</si>
  <si>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</si>
  <si>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</si>
  <si>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</si>
  <si>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</si>
  <si>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</si>
  <si>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</si>
  <si>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</si>
  <si>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</si>
  <si>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</si>
  <si>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</si>
  <si>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</si>
  <si>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</si>
  <si>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</si>
  <si>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</si>
  <si>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</si>
  <si>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</si>
  <si>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</si>
  <si>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</si>
  <si>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</si>
  <si>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</si>
  <si>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</si>
  <si>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</si>
  <si>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</si>
  <si>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</si>
  <si>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</si>
  <si>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</si>
  <si>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</si>
  <si>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</si>
  <si>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</si>
  <si>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</si>
  <si>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</si>
  <si>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</si>
  <si>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</si>
  <si>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</si>
  <si>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</si>
  <si>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</si>
  <si>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</si>
  <si>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</si>
  <si>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</si>
  <si>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</si>
  <si>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</si>
  <si>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</si>
  <si>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</si>
  <si>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</si>
  <si>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</si>
  <si>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</si>
  <si>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</si>
  <si>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</si>
  <si>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</si>
  <si>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</si>
  <si>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</si>
  <si>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</si>
  <si>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</si>
  <si>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</si>
  <si>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</si>
  <si>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</si>
  <si>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</si>
  <si>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</si>
  <si>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</si>
  <si>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</si>
  <si>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</si>
  <si>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</si>
  <si>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</si>
  <si>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</si>
  <si>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</si>
  <si>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</si>
  <si>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</si>
  <si>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</si>
  <si>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</si>
  <si>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</si>
  <si>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</si>
  <si>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</si>
  <si>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</si>
  <si>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</si>
  <si>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</si>
  <si>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</si>
  <si>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</si>
  <si>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</si>
  <si>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</si>
  <si>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</si>
  <si>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</si>
  <si>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</si>
  <si>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</si>
  <si>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</si>
  <si>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</si>
  <si>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</si>
  <si>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</si>
  <si>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</si>
  <si>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</si>
  <si>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</si>
  <si>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</si>
  <si>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</si>
  <si>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</si>
  <si>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</si>
  <si>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</si>
  <si>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</si>
  <si>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</si>
  <si>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</si>
  <si>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</si>
  <si>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</si>
  <si>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</si>
  <si>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</si>
  <si>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</si>
  <si>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</si>
  <si>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</si>
  <si>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</si>
  <si>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</si>
  <si>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</si>
  <si>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</si>
  <si>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</si>
  <si>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</si>
  <si>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</si>
  <si>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</si>
  <si>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</si>
  <si>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</si>
  <si>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</si>
  <si>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</si>
  <si>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</si>
  <si>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</si>
  <si>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</si>
  <si>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</si>
  <si>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</si>
  <si>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</si>
  <si>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</si>
  <si>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</si>
  <si>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</si>
  <si>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</si>
  <si>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</si>
  <si>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</si>
  <si>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</si>
  <si>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</si>
  <si>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</si>
  <si>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</si>
  <si>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</si>
  <si>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</si>
  <si>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</si>
  <si>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</si>
  <si>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</si>
  <si>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</si>
  <si>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</si>
  <si>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</si>
  <si>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</si>
  <si>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</si>
  <si>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</si>
  <si>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</si>
  <si>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</si>
  <si>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</si>
  <si>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</si>
  <si>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</si>
  <si>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</si>
  <si>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</si>
  <si>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</si>
  <si>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</si>
  <si>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</si>
  <si>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</si>
  <si>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</si>
  <si>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</si>
  <si>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</si>
  <si>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</si>
  <si>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</si>
  <si>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</si>
  <si>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</si>
  <si>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</si>
  <si>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</si>
  <si>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</si>
  <si>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</si>
  <si>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</si>
  <si>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</si>
  <si>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</si>
  <si>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</si>
  <si>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</si>
  <si>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</si>
  <si>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</si>
  <si>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</si>
  <si>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</si>
  <si>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</si>
  <si>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</si>
  <si>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</si>
  <si>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</si>
  <si>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</si>
  <si>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</si>
  <si>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</si>
  <si>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</si>
  <si>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</si>
  <si>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</si>
  <si>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</si>
  <si>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</si>
  <si>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</si>
  <si>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</si>
  <si>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</si>
  <si>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</si>
  <si>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</si>
  <si>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</si>
  <si>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</si>
  <si>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</si>
  <si>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</si>
  <si>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</si>
  <si>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</si>
  <si>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</si>
  <si>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</si>
  <si>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</si>
  <si>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</si>
  <si>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</si>
  <si>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</si>
  <si>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</si>
  <si>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</si>
  <si>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</si>
  <si>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</si>
  <si>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</si>
  <si>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</si>
  <si>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</si>
  <si>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</si>
  <si>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</si>
  <si>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</si>
  <si>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</si>
  <si>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</si>
  <si>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</si>
  <si>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</si>
  <si>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</si>
  <si>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</si>
  <si>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</si>
  <si>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</si>
  <si>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</si>
  <si>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</si>
  <si>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</si>
  <si>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</si>
  <si>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</si>
  <si>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</si>
  <si>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</si>
  <si>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</si>
  <si>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</si>
  <si>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</si>
  <si>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</si>
  <si>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</si>
  <si>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</si>
  <si>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</si>
  <si>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</si>
  <si>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</si>
  <si>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</si>
  <si>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</si>
  <si>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</si>
  <si>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</si>
  <si>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</si>
  <si>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</si>
  <si>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</si>
  <si>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</si>
  <si>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</si>
  <si>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</si>
  <si>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</si>
  <si>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</si>
  <si>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</si>
  <si>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</si>
  <si>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</si>
  <si>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</si>
  <si>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</si>
  <si>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</si>
  <si>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</si>
  <si>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</si>
  <si>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</si>
  <si>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</si>
  <si>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</si>
  <si>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</si>
  <si>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</si>
  <si>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</si>
  <si>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</si>
  <si>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</si>
  <si>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</si>
  <si>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</si>
  <si>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</si>
  <si>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</si>
  <si>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</si>
  <si>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</si>
  <si>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</si>
  <si>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</si>
  <si>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</si>
  <si>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</si>
  <si>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</si>
  <si>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</si>
  <si>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</si>
  <si>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</si>
  <si>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</si>
  <si>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</si>
  <si>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</si>
  <si>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</si>
  <si>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</si>
  <si>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</si>
  <si>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</si>
  <si>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</si>
  <si>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</si>
  <si>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</si>
  <si>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</si>
  <si>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</si>
  <si>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</si>
  <si>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</si>
  <si>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</si>
  <si>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</si>
  <si>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</si>
  <si>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</si>
  <si>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</si>
  <si>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</si>
  <si>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</si>
  <si>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</si>
  <si>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</si>
  <si>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</si>
  <si>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</si>
  <si>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</si>
  <si>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</si>
  <si>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</si>
  <si>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</si>
  <si>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</si>
  <si>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</si>
  <si>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</si>
  <si>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</si>
  <si>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</si>
  <si>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</si>
  <si>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</si>
  <si>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</si>
  <si>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</si>
  <si>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</si>
  <si>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</si>
  <si>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</si>
  <si>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</si>
  <si>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</si>
  <si>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</si>
  <si>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</si>
  <si>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</si>
  <si>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</si>
  <si>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</si>
  <si>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</si>
  <si>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</si>
  <si>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</si>
  <si>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</si>
  <si>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</si>
  <si>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</si>
  <si>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</si>
  <si>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</si>
  <si>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</si>
  <si>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</si>
  <si>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</si>
  <si>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</si>
  <si>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</si>
  <si>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</si>
  <si>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</si>
  <si>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</si>
  <si>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</si>
  <si>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</si>
  <si>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</si>
  <si>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</si>
  <si>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</si>
  <si>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</si>
  <si>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</si>
  <si>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</si>
  <si>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</si>
  <si>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</si>
  <si>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</si>
  <si>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</si>
  <si>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</si>
  <si>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</si>
  <si>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</si>
  <si>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</si>
  <si>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</si>
  <si>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</si>
  <si>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</si>
  <si>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</si>
  <si>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</si>
  <si>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</si>
  <si>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</si>
  <si>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</si>
  <si>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</si>
  <si>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</si>
  <si>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</si>
  <si>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</si>
  <si>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</si>
  <si>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</si>
  <si>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</si>
  <si>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</si>
  <si>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</si>
  <si>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</si>
  <si>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</si>
  <si>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</si>
  <si>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</si>
  <si>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</si>
  <si>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</si>
  <si>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</si>
  <si>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</si>
  <si>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</si>
  <si>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</si>
  <si>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</si>
  <si>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</si>
  <si>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</si>
  <si>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</si>
  <si>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</si>
  <si>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</si>
  <si>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</si>
  <si>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</si>
  <si>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</si>
  <si>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</si>
  <si>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</si>
  <si>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</si>
  <si>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</si>
  <si>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</si>
  <si>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</si>
  <si>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</si>
  <si>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</si>
  <si>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</si>
  <si>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</si>
  <si>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</si>
  <si>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</si>
  <si>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</si>
  <si>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</si>
  <si>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</si>
  <si>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</si>
  <si>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</si>
  <si>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</si>
  <si>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</si>
  <si>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</si>
  <si>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</si>
  <si>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</si>
  <si>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</si>
  <si>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</si>
  <si>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</si>
  <si>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</si>
  <si>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</si>
  <si>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</si>
  <si>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</si>
  <si>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</si>
  <si>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</si>
  <si>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</si>
  <si>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</si>
  <si>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</si>
  <si>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</si>
  <si>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</si>
  <si>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</si>
  <si>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</si>
  <si>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</si>
  <si>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</si>
  <si>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</si>
  <si>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</si>
  <si>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</si>
  <si>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</si>
  <si>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</si>
  <si>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</si>
  <si>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</si>
  <si>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</si>
  <si>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</si>
  <si>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</si>
  <si>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</si>
  <si>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</si>
  <si>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</si>
  <si>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</si>
  <si>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</si>
  <si>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</si>
  <si>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</si>
  <si>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</si>
  <si>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</si>
  <si>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</si>
  <si>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</si>
  <si>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</si>
  <si>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</si>
  <si>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</si>
  <si>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</si>
  <si>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</si>
  <si>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</si>
  <si>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</si>
  <si>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</si>
  <si>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</si>
  <si>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</si>
  <si>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</si>
  <si>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</si>
  <si>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</si>
  <si>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</si>
  <si>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</si>
  <si>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</si>
  <si>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</si>
  <si>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</si>
  <si>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</si>
  <si>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</si>
  <si>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</si>
  <si>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</si>
  <si>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</si>
  <si>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</si>
  <si>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</si>
  <si>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</si>
  <si>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</si>
  <si>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</si>
  <si>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</si>
  <si>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</si>
  <si>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</si>
  <si>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</si>
  <si>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</si>
  <si>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</si>
  <si>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</si>
  <si>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</si>
  <si>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</si>
  <si>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</si>
  <si>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</si>
  <si>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</si>
  <si>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</si>
  <si>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</si>
  <si>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</si>
  <si>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</si>
  <si>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</si>
  <si>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</si>
  <si>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</si>
  <si>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</si>
  <si>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</si>
  <si>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</si>
  <si>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</si>
  <si>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</si>
  <si>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</si>
  <si>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</si>
  <si>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</si>
  <si>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</si>
  <si>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</si>
  <si>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</si>
  <si>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</si>
  <si>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</si>
  <si>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</si>
  <si>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</si>
  <si>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</si>
  <si>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</si>
  <si>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</si>
  <si>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</si>
  <si>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</si>
  <si>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</si>
  <si>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</si>
  <si>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</si>
  <si>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</si>
  <si>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</si>
  <si>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</si>
  <si>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</si>
  <si>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</si>
  <si>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</si>
  <si>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</si>
  <si>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</si>
  <si>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</si>
  <si>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</si>
  <si>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</si>
  <si>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</si>
  <si>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</si>
  <si>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</si>
  <si>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</si>
  <si>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</si>
  <si>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</si>
  <si>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</si>
  <si>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</si>
  <si>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</si>
  <si>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</si>
  <si>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</si>
  <si>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</si>
  <si>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</si>
  <si>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</si>
  <si>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</si>
  <si>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</si>
  <si>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</si>
  <si>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</si>
  <si>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</si>
  <si>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</si>
  <si>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</si>
  <si>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</si>
  <si>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</si>
  <si>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</si>
  <si>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</si>
  <si>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</si>
  <si>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</si>
  <si>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</si>
  <si>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</si>
  <si>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</si>
  <si>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</si>
  <si>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</si>
  <si>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</si>
  <si>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</si>
  <si>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</si>
  <si>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</si>
  <si>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</si>
  <si>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</si>
  <si>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</si>
  <si>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</si>
  <si>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</si>
  <si>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</si>
  <si>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</si>
  <si>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</si>
  <si>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</si>
  <si>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</si>
  <si>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</si>
  <si>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</si>
  <si>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</si>
  <si>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</si>
  <si>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</si>
  <si>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</si>
  <si>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</si>
  <si>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</si>
  <si>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</si>
  <si>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</si>
  <si>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</si>
  <si>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</si>
  <si>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</si>
  <si>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</si>
  <si>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</si>
  <si>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</si>
  <si>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</si>
  <si>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</si>
  <si>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</si>
  <si>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</si>
  <si>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</si>
  <si>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</si>
  <si>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</si>
  <si>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</si>
  <si>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</si>
  <si>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</si>
  <si>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</si>
  <si>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</si>
  <si>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</si>
  <si>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</si>
  <si>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</si>
  <si>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</si>
  <si>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</si>
  <si>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</si>
  <si>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</si>
  <si>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</si>
  <si>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</si>
  <si>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</si>
  <si>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</si>
  <si>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</si>
  <si>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</si>
  <si>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</si>
  <si>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</si>
  <si>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</si>
  <si>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</si>
  <si>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</si>
  <si>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</si>
  <si>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</si>
  <si>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</si>
  <si>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</si>
  <si>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</si>
  <si>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</si>
  <si>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</si>
  <si>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</si>
  <si>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</si>
  <si>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</si>
  <si>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</si>
  <si>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</si>
  <si>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</si>
  <si>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</si>
  <si>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</si>
  <si>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</si>
  <si>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</si>
  <si>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</si>
  <si>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</si>
  <si>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</si>
  <si>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</si>
  <si>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</si>
  <si>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</si>
  <si>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</si>
  <si>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</si>
  <si>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</si>
  <si>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</si>
  <si>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</si>
  <si>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</si>
  <si>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</si>
  <si>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</si>
  <si>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</si>
  <si>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</si>
  <si>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</si>
  <si>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</si>
  <si>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</si>
  <si>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</si>
  <si>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</si>
  <si>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</si>
  <si>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</si>
  <si>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</si>
  <si>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</si>
  <si>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</si>
  <si>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</si>
  <si>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</si>
  <si>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</si>
  <si>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</si>
  <si>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</si>
  <si>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</si>
  <si>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</si>
  <si>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</si>
  <si>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</si>
  <si>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</si>
  <si>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</si>
  <si>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</si>
  <si>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</si>
  <si>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</si>
  <si>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</si>
  <si>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</si>
  <si>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</si>
  <si>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</si>
  <si>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</si>
  <si>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</si>
  <si>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</si>
  <si>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</si>
  <si>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</si>
  <si>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</si>
  <si>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</si>
  <si>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</si>
  <si>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</si>
  <si>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</si>
  <si>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</si>
  <si>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</si>
  <si>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</si>
  <si>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</si>
  <si>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</si>
  <si>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</si>
  <si>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</si>
  <si>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</si>
  <si>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</si>
  <si>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</si>
  <si>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</si>
  <si>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</si>
  <si>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</si>
  <si>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</si>
  <si>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</si>
  <si>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</si>
  <si>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</si>
  <si>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</si>
  <si>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</si>
  <si>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</si>
  <si>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</si>
  <si>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</si>
  <si>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</si>
  <si>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</si>
  <si>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</si>
  <si>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</si>
  <si>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</si>
  <si>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</si>
  <si>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</si>
  <si>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</si>
  <si>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</si>
  <si>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</si>
  <si>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</si>
  <si>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</si>
  <si>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</si>
  <si>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</si>
  <si>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</si>
  <si>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</si>
  <si>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</si>
  <si>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</si>
  <si>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</si>
  <si>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</si>
  <si>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</si>
  <si>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</si>
  <si>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</si>
  <si>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</si>
  <si>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</si>
  <si>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</si>
  <si>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</si>
  <si>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</si>
  <si>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</si>
  <si>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</si>
  <si>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</si>
  <si>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</si>
  <si>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</si>
  <si>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</si>
  <si>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</si>
  <si>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</si>
  <si>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</si>
  <si>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</si>
  <si>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</si>
  <si>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</si>
  <si>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</si>
  <si>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</si>
  <si>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</si>
  <si>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</si>
  <si>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</si>
  <si>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</si>
  <si>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</si>
  <si>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</si>
  <si>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</si>
  <si>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</si>
  <si>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</si>
  <si>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</si>
  <si>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</si>
  <si>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</si>
  <si>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</si>
  <si>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</si>
  <si>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</si>
  <si>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</si>
  <si>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</si>
  <si>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</si>
  <si>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</si>
  <si>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</si>
  <si>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</si>
  <si>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</si>
  <si>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</si>
  <si>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</si>
  <si>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</si>
  <si>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</si>
  <si>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</si>
  <si>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</si>
  <si>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</si>
  <si>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</si>
  <si>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</si>
  <si>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</si>
  <si>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</si>
  <si>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</si>
  <si>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</si>
  <si>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</si>
  <si>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</si>
  <si>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</si>
  <si>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</si>
  <si>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</si>
  <si>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</si>
  <si>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</si>
  <si>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</si>
  <si>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</si>
  <si>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</si>
  <si>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</si>
  <si>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</si>
  <si>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</si>
  <si>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</si>
  <si>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</si>
  <si>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</si>
  <si>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</si>
  <si>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</si>
  <si>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</si>
  <si>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</si>
  <si>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</si>
  <si>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</si>
  <si>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</si>
  <si>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</si>
  <si>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</si>
  <si>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</si>
  <si>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</si>
  <si>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</si>
  <si>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</si>
  <si>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</si>
  <si>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</si>
  <si>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</si>
  <si>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</si>
  <si>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</si>
  <si>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</si>
  <si>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</si>
  <si>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</si>
  <si>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</si>
  <si>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</si>
  <si>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</si>
  <si>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</si>
  <si>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</si>
  <si>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</si>
  <si>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</si>
  <si>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</si>
  <si>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</si>
  <si>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</si>
  <si>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</si>
  <si>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</si>
  <si>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</si>
  <si>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</si>
  <si>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</si>
  <si>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</si>
  <si>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</si>
  <si>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</si>
  <si>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</si>
  <si>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</si>
  <si>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</si>
  <si>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</si>
  <si>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</si>
  <si>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</si>
  <si>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</si>
  <si>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</si>
  <si>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</si>
  <si>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</si>
  <si>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</si>
  <si>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</si>
  <si>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</si>
  <si>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</si>
  <si>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</si>
  <si>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</si>
  <si>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</si>
  <si>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</si>
  <si>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</si>
  <si>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</si>
  <si>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</si>
  <si>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</si>
  <si>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</si>
  <si>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</si>
  <si>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</si>
  <si>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</si>
  <si>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</si>
  <si>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</si>
  <si>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</si>
  <si>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</si>
  <si>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</si>
  <si>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</si>
  <si>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</si>
  <si>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</si>
  <si>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</si>
  <si>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</si>
  <si>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</si>
  <si>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</si>
  <si>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</si>
  <si>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</si>
  <si>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</si>
  <si>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</si>
  <si>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</si>
  <si>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</si>
  <si>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</si>
  <si>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</si>
  <si>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</si>
  <si>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</si>
  <si>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</si>
  <si>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</si>
  <si>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</si>
  <si>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</si>
  <si>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</si>
  <si>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</si>
  <si>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</si>
  <si>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</si>
  <si>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</si>
  <si>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</si>
  <si>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</si>
  <si>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</si>
  <si>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</si>
  <si>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</si>
  <si>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</si>
  <si>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</si>
  <si>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</si>
  <si>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</si>
  <si>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</si>
  <si>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</si>
  <si>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</si>
  <si>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</si>
  <si>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</si>
  <si>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</si>
  <si>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</si>
  <si>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</si>
  <si>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</si>
  <si>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</si>
  <si>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</si>
  <si>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</si>
  <si>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</si>
  <si>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</si>
  <si>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</si>
  <si>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</si>
  <si>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</si>
  <si>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</si>
  <si>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</si>
  <si>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</si>
  <si>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</si>
  <si>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</si>
  <si>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</si>
  <si>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</si>
  <si>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</si>
  <si>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</si>
  <si>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</si>
  <si>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</si>
  <si>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</si>
  <si>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</si>
  <si>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</si>
  <si>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</si>
  <si>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</si>
  <si>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</si>
  <si>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</si>
  <si>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</si>
  <si>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</si>
  <si>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</si>
  <si>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</si>
  <si>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</si>
  <si>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</si>
  <si>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</si>
  <si>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</si>
  <si>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</si>
  <si>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</si>
  <si>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</si>
  <si>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</si>
  <si>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</si>
  <si>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</si>
  <si>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</si>
  <si>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</si>
  <si>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</si>
  <si>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</si>
  <si>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</si>
  <si>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</si>
  <si>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</si>
  <si>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</si>
  <si>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</si>
  <si>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</si>
  <si>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</si>
  <si>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</si>
  <si>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</si>
  <si>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</si>
  <si>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</si>
  <si>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</si>
  <si>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</si>
  <si>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</si>
  <si>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</si>
  <si>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</si>
  <si>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</si>
  <si>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</si>
  <si>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</si>
  <si>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</si>
  <si>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</si>
  <si>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</si>
  <si>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</si>
  <si>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</si>
  <si>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</si>
  <si>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</si>
  <si>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</si>
  <si>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</si>
  <si>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</si>
  <si>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</si>
  <si>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</si>
  <si>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</si>
  <si>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</si>
  <si>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</si>
  <si>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</si>
  <si>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</si>
  <si>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</si>
  <si>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</si>
  <si>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</si>
  <si>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</si>
  <si>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</si>
  <si>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</si>
  <si>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</si>
  <si>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</si>
  <si>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</si>
  <si>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</si>
  <si>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</si>
  <si>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</si>
  <si>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</si>
  <si>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</si>
  <si>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</si>
  <si>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</si>
  <si>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</si>
  <si>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</si>
  <si>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</si>
  <si>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</si>
  <si>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</si>
  <si>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</si>
  <si>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</si>
  <si>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</si>
  <si>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</si>
  <si>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</si>
  <si>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</si>
  <si>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</si>
  <si>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</si>
  <si>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</si>
  <si>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</si>
  <si>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</si>
  <si>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</si>
  <si>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</si>
  <si>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</si>
  <si>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</si>
  <si>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</si>
  <si>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</si>
  <si>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</si>
  <si>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</si>
  <si>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</si>
  <si>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</si>
  <si>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</si>
  <si>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</si>
  <si>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</si>
  <si>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</si>
  <si>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</si>
  <si>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</si>
  <si>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</si>
  <si>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</si>
  <si>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</si>
  <si>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</si>
  <si>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</si>
  <si>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</si>
  <si>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</si>
  <si>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</si>
  <si>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</si>
  <si>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</si>
  <si>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</si>
  <si>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</si>
  <si>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</si>
  <si>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</si>
  <si>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</si>
  <si>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</si>
  <si>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</si>
  <si>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</si>
  <si>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</si>
  <si>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</si>
  <si>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</si>
  <si>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</si>
  <si>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</si>
  <si>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</si>
  <si>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</si>
  <si>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</si>
  <si>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</si>
  <si>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</si>
  <si>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</si>
  <si>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</si>
  <si>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</si>
  <si>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</si>
  <si>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</si>
  <si>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</si>
  <si>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</si>
  <si>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</si>
  <si>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</si>
  <si>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</si>
  <si>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</si>
  <si>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</si>
  <si>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</si>
  <si>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</si>
  <si>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</si>
  <si>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</si>
  <si>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</si>
  <si>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</si>
  <si>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</si>
  <si>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</si>
  <si>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</si>
  <si>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</si>
  <si>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</si>
  <si>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</si>
  <si>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</si>
  <si>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</si>
  <si>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</si>
  <si>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</si>
  <si>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</si>
  <si>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</si>
  <si>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</si>
  <si>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</si>
  <si>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</si>
  <si>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</si>
  <si>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</si>
  <si>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</si>
  <si>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</si>
  <si>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</si>
  <si>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</si>
  <si>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</si>
  <si>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</si>
  <si>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</si>
  <si>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</si>
  <si>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</si>
  <si>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</si>
  <si>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</si>
  <si>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</si>
  <si>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</si>
  <si>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</si>
  <si>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</si>
  <si>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</si>
  <si>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</si>
  <si>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</si>
  <si>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</si>
  <si>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</si>
  <si>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</si>
  <si>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</si>
  <si>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</si>
  <si>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</si>
  <si>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</si>
  <si>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</si>
  <si>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</si>
  <si>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</si>
  <si>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</si>
  <si>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</si>
  <si>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</si>
  <si>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</si>
  <si>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</si>
  <si>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</si>
  <si>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</si>
  <si>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</si>
  <si>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</si>
  <si>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</si>
  <si>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</si>
  <si>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</si>
  <si>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</si>
  <si>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</si>
  <si>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</si>
  <si>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</si>
  <si>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</si>
  <si>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</si>
  <si>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</si>
  <si>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</si>
  <si>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</si>
  <si>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</si>
  <si>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</si>
  <si>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</si>
  <si>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</si>
  <si>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</si>
  <si>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</si>
  <si>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</si>
  <si>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</si>
  <si>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</si>
  <si>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</si>
  <si>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</si>
  <si>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</si>
  <si>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</si>
  <si>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</si>
  <si>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</si>
  <si>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</si>
  <si>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</si>
  <si>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</si>
  <si>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</si>
  <si>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</si>
  <si>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</si>
  <si>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</si>
  <si>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</si>
  <si>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</si>
  <si>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</si>
  <si>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</si>
  <si>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</si>
  <si>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</si>
  <si>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</si>
  <si>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</si>
  <si>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</si>
  <si>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</si>
  <si>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</si>
  <si>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</si>
  <si>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</si>
  <si>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</si>
  <si>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</si>
  <si>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</si>
  <si>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</si>
  <si>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</si>
  <si>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</si>
  <si>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</si>
  <si>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</si>
  <si>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</si>
  <si>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</si>
  <si>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</si>
  <si>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</si>
  <si>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</si>
  <si>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</si>
  <si>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</si>
  <si>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</si>
  <si>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</si>
  <si>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</si>
  <si>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</si>
  <si>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</si>
  <si>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</si>
  <si>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</si>
  <si>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</si>
  <si>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</si>
  <si>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</si>
  <si>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</si>
  <si>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</si>
  <si>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</si>
  <si>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</si>
  <si>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</si>
  <si>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</si>
  <si>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</si>
  <si>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</si>
  <si>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</si>
  <si>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</si>
  <si>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</si>
  <si>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</si>
  <si>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</si>
  <si>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</si>
  <si>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</si>
  <si>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</si>
  <si>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</si>
  <si>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</si>
  <si>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</si>
  <si>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</si>
  <si>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</si>
  <si>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</si>
  <si>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</si>
  <si>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</si>
  <si>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</si>
  <si>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</si>
  <si>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</si>
  <si>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</si>
  <si>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</si>
  <si>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</si>
  <si>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</si>
  <si>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</si>
  <si>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</si>
  <si>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</si>
  <si>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</si>
  <si>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</si>
  <si>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</si>
  <si>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</si>
  <si>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</si>
  <si>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</si>
  <si>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</si>
  <si>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</si>
  <si>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</si>
  <si>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</si>
  <si>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</si>
  <si>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</si>
  <si>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</si>
  <si>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</si>
  <si>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</si>
  <si>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</si>
  <si>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</si>
  <si>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</si>
  <si>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</si>
  <si>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</si>
  <si>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</si>
  <si>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</si>
  <si>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</si>
  <si>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</si>
  <si>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</si>
  <si>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</si>
  <si>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</si>
  <si>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</si>
  <si>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</si>
  <si>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</si>
  <si>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</si>
  <si>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</si>
  <si>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</si>
  <si>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</si>
  <si>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</si>
  <si>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</si>
  <si>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</si>
  <si>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</si>
  <si>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</si>
  <si>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</si>
  <si>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</si>
  <si>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</si>
  <si>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</si>
  <si>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</si>
  <si>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</si>
  <si>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</si>
  <si>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</si>
  <si>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</si>
  <si>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</si>
  <si>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</si>
  <si>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</si>
  <si>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</si>
  <si>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</si>
  <si>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</si>
  <si>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</si>
  <si>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</si>
  <si>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</si>
  <si>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</si>
  <si>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</si>
  <si>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</si>
  <si>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</si>
  <si>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</si>
  <si>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</si>
  <si>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</si>
  <si>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</si>
  <si>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</si>
  <si>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</si>
  <si>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</si>
  <si>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</si>
  <si>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</si>
  <si>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</si>
  <si>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</si>
  <si>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</si>
  <si>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</si>
  <si>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</si>
  <si>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</si>
  <si>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</si>
  <si>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</si>
  <si>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</si>
  <si>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</si>
  <si>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</si>
  <si>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</si>
  <si>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</si>
  <si>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</si>
  <si>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</si>
  <si>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</si>
  <si>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</si>
  <si>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</si>
  <si>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</si>
  <si>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</si>
  <si>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</si>
  <si>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</si>
  <si>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</si>
  <si>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</si>
  <si>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</si>
  <si>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</si>
  <si>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</si>
  <si>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</si>
  <si>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</si>
  <si>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</si>
  <si>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</si>
  <si>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</si>
  <si>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</si>
  <si>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</si>
  <si>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</si>
  <si>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</si>
  <si>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</si>
  <si>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</si>
  <si>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</si>
  <si>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</si>
  <si>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</si>
  <si>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</si>
  <si>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</si>
  <si>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</si>
  <si>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</si>
  <si>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</si>
  <si>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</si>
  <si>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</si>
  <si>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</si>
  <si>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</si>
  <si>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</si>
  <si>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</si>
  <si>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</si>
  <si>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</si>
  <si>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</si>
  <si>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</si>
  <si>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</si>
  <si>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</si>
  <si>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</si>
  <si>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</si>
  <si>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</si>
  <si>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</si>
  <si>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</si>
  <si>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</si>
  <si>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</si>
  <si>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</si>
  <si>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</si>
  <si>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</si>
  <si>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</si>
  <si>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</si>
  <si>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</si>
  <si>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</si>
  <si>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</si>
  <si>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</si>
  <si>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</si>
  <si>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</si>
  <si>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</si>
  <si>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</si>
  <si>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</si>
  <si>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</si>
  <si>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</si>
  <si>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</si>
  <si>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</si>
  <si>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</si>
  <si>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</si>
  <si>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</si>
  <si>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</si>
  <si>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</si>
  <si>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</si>
  <si>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</si>
  <si>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</si>
  <si>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</si>
  <si>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</si>
  <si>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</si>
  <si>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</si>
  <si>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</si>
  <si>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</si>
  <si>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</si>
  <si>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</si>
  <si>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</si>
  <si>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</si>
  <si>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</si>
  <si>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</si>
  <si>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</si>
  <si>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</si>
  <si>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</si>
  <si>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</si>
  <si>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</si>
  <si>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</si>
  <si>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</si>
  <si>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</si>
  <si>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</si>
  <si>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</si>
  <si>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</si>
  <si>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</si>
  <si>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</si>
  <si>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</si>
  <si>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</si>
  <si>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</si>
  <si>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</si>
  <si>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</si>
  <si>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</si>
  <si>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</si>
  <si>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</si>
  <si>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</si>
  <si>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</si>
  <si>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</si>
  <si>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</si>
  <si>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</si>
  <si>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</si>
  <si>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</si>
  <si>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</si>
  <si>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</si>
  <si>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</si>
  <si>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</si>
  <si>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</si>
  <si>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</si>
  <si>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</si>
  <si>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</si>
  <si>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</si>
  <si>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</si>
  <si>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</si>
  <si>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</si>
  <si>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</si>
  <si>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</si>
  <si>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</si>
  <si>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</si>
  <si>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</si>
  <si>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</si>
  <si>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</si>
  <si>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</si>
  <si>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</si>
  <si>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</si>
  <si>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</si>
  <si>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</si>
  <si>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</si>
  <si>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</si>
  <si>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</si>
  <si>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</si>
  <si>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</si>
  <si>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</si>
  <si>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</si>
  <si>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</si>
  <si>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</si>
  <si>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</si>
  <si>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</si>
  <si>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</si>
  <si>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</si>
  <si>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</si>
  <si>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</si>
  <si>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</si>
  <si>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</si>
  <si>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</si>
  <si>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</si>
  <si>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</si>
  <si>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</si>
  <si>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</si>
  <si>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</si>
  <si>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</si>
  <si>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</si>
  <si>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</si>
  <si>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</si>
  <si>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</si>
  <si>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</si>
  <si>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</si>
  <si>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</si>
  <si>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</si>
  <si>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</si>
  <si>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</si>
  <si>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</si>
  <si>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</si>
  <si>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</si>
  <si>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</si>
  <si>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</si>
  <si>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</si>
  <si>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</si>
  <si>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</si>
  <si>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</si>
  <si>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</si>
  <si>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</si>
  <si>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</si>
  <si>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</si>
  <si>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</si>
  <si>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</si>
  <si>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</si>
  <si>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</si>
  <si>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</si>
  <si>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</si>
  <si>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</si>
  <si>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</si>
  <si>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</si>
  <si>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</si>
  <si>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</si>
  <si>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</si>
  <si>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</si>
  <si>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</si>
  <si>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</si>
  <si>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</si>
  <si>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</si>
  <si>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</si>
  <si>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</si>
  <si>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</si>
  <si>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</si>
  <si>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</si>
  <si>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</si>
  <si>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</si>
  <si>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</si>
  <si>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</si>
  <si>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</si>
  <si>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</si>
  <si>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</si>
  <si>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</si>
  <si>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</si>
  <si>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</si>
  <si>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</si>
  <si>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</si>
  <si>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</si>
  <si>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</si>
  <si>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</si>
  <si>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</si>
  <si>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</si>
  <si>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</si>
  <si>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</si>
  <si>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</si>
  <si>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</si>
  <si>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</si>
  <si>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</si>
  <si>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</si>
  <si>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</si>
  <si>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</si>
  <si>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</si>
  <si>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</si>
  <si>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</si>
  <si>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</si>
  <si>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</si>
  <si>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</si>
  <si>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</si>
  <si>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</si>
  <si>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</si>
  <si>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</si>
  <si>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</si>
  <si>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</si>
  <si>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</si>
  <si>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</si>
  <si>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</si>
  <si>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</si>
  <si>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</si>
  <si>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</si>
  <si>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</si>
  <si>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</si>
  <si>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</si>
  <si>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</si>
  <si>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</si>
  <si>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</si>
  <si>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</si>
  <si>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</si>
  <si>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</si>
  <si>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</si>
  <si>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</si>
  <si>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</si>
  <si>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</si>
  <si>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</si>
  <si>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</si>
  <si>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</si>
  <si>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</si>
  <si>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</si>
  <si>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</si>
  <si>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</si>
  <si>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</si>
  <si>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</si>
  <si>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</si>
  <si>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</si>
  <si>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</si>
  <si>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</si>
  <si>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</si>
  <si>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</si>
  <si>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</si>
  <si>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</si>
  <si>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</si>
  <si>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</si>
  <si>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</si>
  <si>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</si>
  <si>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</si>
  <si>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</si>
  <si>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</si>
  <si>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</si>
  <si>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</si>
  <si>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</si>
  <si>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</si>
  <si>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</si>
  <si>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</si>
  <si>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</si>
  <si>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</si>
  <si>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</si>
  <si>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</si>
  <si>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</si>
  <si>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</si>
  <si>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</si>
  <si>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</si>
  <si>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</si>
  <si>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</si>
  <si>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</si>
  <si>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</si>
  <si>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</si>
  <si>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</si>
  <si>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</si>
  <si>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</si>
  <si>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</si>
  <si>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</si>
  <si>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</si>
  <si>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</si>
  <si>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</si>
  <si>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</si>
  <si>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</si>
  <si>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</si>
  <si>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</si>
  <si>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</si>
  <si>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</si>
  <si>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</si>
  <si>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</si>
  <si>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</si>
  <si>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</si>
  <si>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</si>
  <si>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</si>
  <si>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</si>
  <si>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</si>
  <si>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</si>
  <si>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</si>
  <si>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</si>
  <si>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</si>
  <si>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</si>
  <si>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</si>
  <si>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</si>
  <si>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</si>
  <si>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</si>
  <si>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</si>
  <si>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</si>
  <si>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</si>
  <si>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</si>
  <si>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</si>
  <si>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</si>
  <si>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</si>
  <si>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</si>
  <si>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</si>
  <si>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</si>
  <si>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</si>
  <si>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</si>
  <si>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</si>
  <si>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</si>
  <si>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</si>
  <si>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</si>
  <si>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</si>
  <si>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</si>
  <si>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</si>
  <si>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</si>
  <si>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</si>
  <si>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</si>
  <si>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</si>
  <si>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</si>
  <si>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</si>
  <si>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</si>
  <si>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</si>
  <si>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</si>
  <si>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</si>
  <si>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</si>
  <si>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</si>
  <si>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</si>
  <si>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</si>
  <si>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</si>
  <si>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</si>
  <si>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</si>
  <si>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</si>
  <si>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</si>
  <si>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</si>
  <si>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</si>
  <si>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</si>
  <si>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</si>
  <si>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</si>
  <si>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</si>
  <si>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</si>
  <si>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</si>
  <si>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</si>
  <si>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</si>
  <si>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</si>
  <si>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</si>
  <si>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</si>
  <si>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</si>
  <si>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</si>
  <si>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</si>
  <si>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</si>
  <si>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</si>
  <si>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</si>
  <si>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</si>
  <si>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</si>
  <si>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</si>
  <si>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</si>
  <si>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</si>
  <si>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</si>
  <si>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</si>
  <si>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</si>
  <si>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</si>
  <si>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</si>
  <si>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</si>
  <si>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</si>
  <si>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</si>
  <si>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</si>
  <si>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</si>
  <si>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</si>
  <si>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</si>
  <si>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</si>
  <si>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</si>
  <si>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</si>
  <si>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</si>
  <si>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</si>
  <si>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</si>
  <si>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</si>
  <si>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</si>
  <si>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</si>
  <si>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</si>
  <si>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</si>
  <si>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</si>
  <si>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</si>
  <si>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</si>
  <si>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</si>
  <si>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</si>
  <si>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</si>
  <si>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</si>
  <si>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</si>
  <si>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</si>
  <si>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</si>
  <si>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</si>
  <si>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</si>
  <si>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</si>
  <si>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</si>
  <si>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</si>
  <si>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</si>
  <si>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</si>
  <si>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</si>
  <si>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</si>
  <si>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</si>
  <si>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</si>
  <si>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</si>
  <si>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</si>
  <si>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</si>
  <si>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</si>
  <si>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</si>
  <si>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</si>
  <si>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</si>
  <si>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</si>
  <si>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</si>
  <si>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</si>
  <si>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</si>
  <si>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</si>
  <si>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</si>
  <si>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</si>
  <si>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</si>
  <si>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</si>
  <si>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</si>
  <si>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</si>
  <si>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</si>
  <si>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</si>
  <si>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</si>
  <si>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</si>
  <si>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</si>
  <si>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</si>
  <si>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</si>
  <si>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</si>
  <si>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</si>
  <si>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</si>
  <si>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</si>
  <si>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</si>
  <si>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</si>
  <si>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</si>
  <si>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</si>
  <si>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</si>
  <si>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</si>
  <si>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</si>
  <si>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</si>
  <si>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</si>
  <si>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</si>
  <si>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</si>
  <si>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</si>
  <si>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</si>
  <si>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</si>
  <si>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</si>
  <si>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</si>
  <si>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</si>
  <si>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</si>
  <si>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</si>
  <si>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</si>
  <si>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</si>
  <si>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</si>
  <si>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</si>
  <si>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</si>
  <si>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</si>
  <si>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</si>
  <si>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</si>
  <si>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</si>
  <si>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</si>
  <si>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</si>
  <si>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</si>
  <si>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</si>
  <si>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</si>
  <si>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</si>
  <si>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</si>
  <si>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</si>
  <si>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</si>
  <si>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</si>
  <si>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</si>
  <si>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</si>
  <si>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</si>
  <si>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</si>
  <si>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</si>
  <si>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</si>
  <si>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</si>
  <si>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</si>
  <si>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</si>
  <si>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</si>
  <si>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</si>
  <si>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</si>
  <si>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</si>
  <si>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</si>
  <si>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</si>
  <si>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</si>
  <si>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</si>
  <si>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</si>
  <si>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</si>
  <si>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</si>
  <si>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</si>
  <si>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</si>
  <si>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</si>
  <si>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</si>
  <si>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</si>
  <si>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</si>
  <si>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</si>
  <si>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</si>
  <si>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</si>
  <si>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</si>
  <si>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</si>
  <si>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</si>
  <si>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</si>
  <si>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</si>
  <si>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</si>
  <si>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</si>
  <si>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</si>
  <si>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</si>
  <si>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</si>
  <si>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</si>
  <si>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</si>
  <si>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</si>
  <si>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</si>
  <si>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</si>
  <si>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</si>
  <si>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</si>
  <si>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</si>
  <si>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</si>
  <si>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</si>
  <si>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</si>
  <si>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</si>
  <si>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</si>
  <si>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</si>
  <si>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</si>
  <si>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</si>
  <si>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</si>
  <si>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</si>
  <si>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</si>
  <si>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</si>
  <si>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</si>
  <si>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</si>
  <si>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</si>
  <si>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</si>
  <si>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</si>
  <si>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</si>
  <si>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</si>
  <si>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</si>
  <si>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</si>
  <si>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</si>
  <si>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</si>
  <si>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</si>
  <si>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</si>
  <si>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</si>
  <si>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</si>
  <si>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</si>
  <si>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</si>
  <si>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</si>
  <si>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</si>
  <si>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</si>
  <si>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</si>
  <si>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</si>
  <si>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</si>
  <si>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</si>
  <si>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</si>
  <si>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</si>
  <si>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</si>
  <si>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</si>
  <si>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</si>
  <si>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</si>
  <si>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</si>
  <si>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</si>
  <si>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</si>
  <si>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</si>
  <si>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</si>
  <si>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</si>
  <si>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</si>
  <si>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</si>
  <si>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</si>
  <si>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</si>
  <si>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</si>
  <si>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</si>
  <si>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</si>
  <si>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</si>
  <si>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</si>
  <si>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</si>
  <si>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</si>
  <si>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</si>
  <si>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</si>
  <si>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</si>
  <si>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</si>
  <si>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</si>
  <si>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</si>
  <si>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</si>
  <si>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</si>
  <si>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</si>
  <si>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</si>
  <si>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</si>
  <si>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</si>
  <si>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</si>
  <si>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</si>
  <si>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</si>
  <si>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</si>
  <si>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</si>
  <si>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</si>
  <si>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</si>
  <si>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</si>
  <si>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</si>
  <si>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</si>
  <si>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</si>
  <si>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</si>
  <si>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</si>
  <si>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</si>
  <si>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</si>
  <si>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</si>
  <si>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</si>
  <si>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</si>
  <si>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</si>
  <si>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</si>
  <si>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</si>
  <si>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</si>
  <si>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</si>
  <si>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</si>
  <si>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</si>
  <si>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</si>
  <si>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</si>
  <si>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</si>
  <si>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</si>
  <si>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</si>
  <si>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</si>
  <si>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</si>
  <si>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</si>
  <si>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</si>
  <si>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</si>
  <si>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</si>
  <si>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</si>
  <si>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</si>
  <si>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</si>
  <si>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</si>
  <si>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</si>
  <si>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</si>
  <si>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</si>
  <si>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</si>
  <si>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</si>
  <si>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</si>
  <si>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</si>
  <si>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</si>
  <si>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</si>
  <si>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</si>
  <si>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</si>
  <si>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</si>
  <si>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</si>
  <si>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</si>
  <si>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</si>
  <si>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</si>
  <si>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</si>
  <si>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</si>
  <si>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</si>
  <si>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</si>
  <si>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</si>
  <si>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</si>
  <si>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</si>
  <si>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</si>
  <si>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</si>
  <si>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</si>
  <si>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</si>
  <si>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</si>
  <si>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</si>
  <si>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</si>
  <si>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</si>
  <si>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</si>
  <si>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</si>
  <si>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</si>
  <si>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</si>
  <si>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</si>
  <si>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</si>
  <si>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</si>
  <si>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</si>
  <si>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</si>
  <si>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</si>
  <si>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</si>
  <si>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</si>
  <si>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</si>
  <si>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</si>
  <si>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</si>
  <si>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</si>
  <si>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</si>
  <si>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</si>
  <si>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</si>
  <si>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</si>
  <si>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</si>
  <si>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</si>
  <si>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</si>
  <si>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</si>
  <si>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</si>
  <si>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</si>
  <si>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</si>
  <si>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</si>
  <si>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</si>
  <si>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</si>
  <si>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</si>
  <si>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</si>
  <si>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</si>
  <si>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</si>
  <si>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</si>
  <si>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</si>
  <si>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</si>
  <si>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</si>
  <si>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</si>
  <si>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</si>
  <si>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</si>
  <si>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</si>
  <si>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</si>
  <si>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</si>
  <si>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</si>
  <si>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</si>
  <si>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</si>
  <si>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</si>
  <si>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</si>
  <si>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</si>
  <si>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</si>
  <si>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</si>
  <si>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</si>
  <si>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</si>
  <si>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</si>
  <si>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</si>
  <si>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</si>
  <si>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</si>
  <si>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</si>
  <si>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</si>
  <si>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</si>
  <si>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</si>
  <si>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</si>
  <si>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</si>
  <si>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</si>
  <si>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</si>
  <si>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</si>
  <si>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</si>
  <si>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</si>
  <si>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</si>
  <si>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</si>
  <si>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</si>
  <si>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</si>
  <si>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</si>
  <si>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</si>
  <si>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</si>
  <si>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</si>
  <si>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</si>
  <si>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</si>
  <si>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</si>
  <si>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</si>
  <si>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</si>
  <si>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</si>
  <si>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</si>
  <si>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</si>
  <si>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</si>
  <si>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</si>
  <si>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</si>
  <si>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</si>
  <si>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</si>
  <si>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</si>
  <si>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</si>
  <si>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</si>
  <si>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</si>
  <si>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</si>
  <si>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</si>
  <si>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</si>
  <si>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</si>
  <si>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</si>
  <si>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</si>
  <si>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</si>
  <si>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</si>
  <si>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</si>
  <si>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</si>
  <si>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</si>
  <si>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</si>
  <si>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</si>
  <si>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</si>
  <si>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</si>
  <si>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</si>
  <si>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</si>
  <si>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</si>
  <si>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</si>
  <si>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</si>
  <si>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</si>
  <si>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</si>
  <si>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</si>
  <si>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</si>
  <si>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</si>
  <si>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</si>
  <si>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</si>
  <si>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</si>
  <si>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</si>
  <si>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</si>
  <si>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</si>
  <si>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</si>
  <si>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</si>
  <si>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</si>
  <si>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</si>
  <si>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</si>
  <si>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</si>
  <si>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</si>
  <si>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</si>
  <si>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</si>
  <si>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</si>
  <si>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</si>
  <si>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</si>
  <si>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</si>
  <si>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</si>
  <si>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</si>
  <si>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</si>
  <si>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</si>
  <si>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</si>
  <si>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</si>
  <si>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</si>
  <si>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</si>
  <si>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</si>
  <si>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</si>
  <si>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</si>
  <si>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</si>
  <si>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</si>
  <si>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</si>
  <si>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</si>
  <si>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</si>
  <si>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</si>
  <si>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</si>
  <si>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</si>
  <si>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</si>
  <si>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</si>
  <si>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</si>
  <si>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</si>
  <si>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</si>
  <si>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</si>
  <si>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</si>
  <si>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</si>
  <si>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</si>
  <si>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</si>
  <si>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</si>
  <si>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</si>
  <si>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</si>
  <si>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</si>
  <si>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</si>
  <si>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</si>
  <si>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</si>
  <si>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</si>
  <si>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</si>
  <si>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</si>
  <si>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</si>
  <si>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</si>
  <si>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</si>
  <si>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</si>
  <si>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</si>
  <si>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</si>
  <si>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</si>
  <si>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</si>
  <si>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</si>
  <si>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</si>
  <si>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</si>
  <si>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</si>
  <si>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</si>
  <si>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</si>
  <si>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</si>
  <si>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</si>
  <si>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</si>
  <si>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</si>
  <si>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</si>
  <si>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</si>
  <si>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</si>
  <si>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</si>
  <si>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</si>
  <si>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</si>
  <si>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</si>
  <si>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</si>
  <si>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</si>
  <si>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</si>
  <si>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</si>
  <si>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</si>
  <si>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</si>
  <si>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</si>
  <si>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</si>
  <si>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</si>
  <si>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</si>
  <si>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</si>
  <si>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</si>
  <si>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</si>
  <si>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</si>
  <si>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</si>
  <si>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</si>
  <si>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</si>
  <si>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</si>
  <si>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</si>
  <si>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</si>
  <si>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</si>
  <si>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</si>
  <si>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</si>
  <si>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</si>
  <si>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</si>
  <si>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</si>
  <si>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</si>
  <si>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</si>
  <si>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</si>
  <si>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</si>
  <si>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</si>
  <si>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</si>
  <si>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</si>
  <si>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</si>
  <si>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</si>
  <si>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</si>
  <si>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</si>
  <si>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</si>
  <si>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</si>
  <si>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</si>
  <si>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</si>
  <si>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</si>
  <si>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</si>
  <si>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</si>
  <si>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</si>
  <si>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</si>
  <si>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</si>
  <si>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</si>
  <si>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</si>
  <si>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</si>
  <si>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</si>
  <si>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</si>
  <si>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</si>
  <si>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</si>
  <si>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</si>
  <si>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</si>
  <si>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</si>
  <si>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</si>
  <si>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</si>
  <si>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</si>
  <si>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</si>
  <si>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</si>
  <si>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</si>
  <si>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</si>
  <si>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</si>
  <si>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</si>
  <si>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</si>
  <si>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</si>
  <si>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</si>
  <si>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</si>
  <si>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</si>
  <si>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</si>
  <si>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</si>
  <si>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</si>
  <si>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</si>
  <si>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</si>
  <si>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</si>
  <si>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</si>
  <si>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</si>
  <si>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</si>
  <si>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</si>
  <si>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</si>
  <si>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</si>
  <si>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</si>
  <si>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</si>
  <si>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</si>
  <si>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</si>
  <si>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</si>
  <si>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</si>
  <si>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</si>
  <si>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</si>
  <si>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</si>
  <si>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</si>
  <si>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</si>
  <si>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</si>
  <si>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</si>
  <si>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</si>
  <si>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</si>
  <si>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</si>
  <si>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</si>
  <si>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</si>
  <si>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</si>
  <si>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</si>
  <si>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</si>
  <si>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</si>
  <si>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</si>
  <si>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</si>
  <si>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</si>
  <si>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</si>
  <si>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</si>
  <si>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</si>
  <si>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</si>
  <si>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</si>
  <si>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</si>
  <si>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</si>
  <si>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</si>
  <si>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</si>
  <si>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</si>
  <si>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</si>
  <si>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</si>
  <si>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</si>
  <si>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</si>
  <si>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</si>
  <si>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</si>
  <si>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</si>
  <si>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</si>
  <si>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</si>
  <si>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</si>
  <si>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</si>
  <si>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</si>
  <si>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</si>
  <si>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</si>
  <si>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</si>
  <si>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</si>
  <si>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</si>
  <si>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</si>
  <si>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</si>
  <si>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</si>
  <si>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</si>
  <si>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</si>
  <si>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</si>
  <si>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</si>
  <si>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</si>
  <si>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</si>
  <si>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</si>
  <si>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</si>
  <si>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</si>
  <si>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</si>
  <si>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</si>
  <si>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</si>
  <si>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</si>
  <si>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</si>
  <si>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</si>
  <si>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</si>
  <si>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</si>
  <si>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</si>
  <si>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</si>
  <si>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</si>
  <si>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</si>
  <si>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</si>
  <si>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</si>
  <si>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</si>
  <si>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</si>
  <si>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</si>
  <si>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</si>
  <si>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</si>
  <si>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</si>
  <si>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</si>
  <si>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</si>
  <si>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</si>
  <si>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</si>
  <si>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</si>
  <si>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</si>
  <si>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</si>
  <si>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</si>
  <si>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</si>
  <si>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</si>
  <si>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</si>
  <si>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</si>
  <si>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</si>
  <si>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</si>
  <si>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</si>
  <si>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</si>
  <si>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</si>
  <si>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</si>
  <si>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</si>
  <si>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</si>
  <si>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</si>
  <si>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</si>
  <si>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</si>
  <si>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</si>
  <si>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</si>
  <si>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</si>
  <si>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</si>
  <si>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</si>
  <si>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</si>
  <si>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</si>
  <si>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</si>
  <si>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</si>
  <si>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</si>
  <si>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</si>
  <si>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</si>
  <si>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</si>
  <si>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</si>
  <si>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</si>
  <si>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</si>
  <si>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</si>
  <si>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</si>
  <si>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</si>
  <si>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</si>
  <si>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</si>
  <si>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</si>
  <si>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</si>
  <si>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</si>
  <si>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</si>
  <si>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</si>
  <si>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</si>
  <si>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</si>
  <si>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</si>
  <si>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</si>
  <si>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</si>
  <si>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</si>
  <si>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</si>
  <si>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</si>
  <si>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</si>
  <si>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</si>
  <si>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</si>
  <si>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</si>
  <si>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</si>
  <si>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</si>
  <si>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</si>
  <si>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</si>
  <si>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</si>
  <si>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</si>
  <si>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</si>
  <si>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</si>
  <si>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</si>
  <si>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</si>
  <si>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</si>
  <si>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</si>
  <si>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</si>
  <si>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</si>
  <si>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</si>
  <si>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</si>
  <si>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</si>
  <si>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</si>
  <si>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</si>
  <si>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</si>
  <si>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</si>
  <si>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</si>
  <si>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</si>
  <si>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</si>
  <si>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</si>
  <si>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</si>
  <si>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</si>
  <si>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</si>
  <si>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</si>
  <si>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</si>
  <si>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</si>
  <si>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</si>
  <si>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</si>
  <si>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</si>
  <si>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</si>
  <si>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</si>
  <si>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</si>
  <si>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</si>
  <si>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</si>
  <si>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</si>
  <si>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</si>
  <si>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</si>
  <si>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</si>
  <si>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</si>
  <si>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</si>
  <si>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</si>
  <si>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</si>
  <si>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</si>
  <si>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</si>
  <si>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</si>
  <si>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</si>
  <si>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</si>
  <si>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</si>
  <si>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</si>
  <si>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</si>
  <si>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</si>
  <si>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</si>
  <si>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</si>
  <si>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</si>
  <si>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</si>
  <si>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</si>
  <si>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</si>
  <si>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</si>
  <si>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</si>
  <si>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</si>
  <si>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</si>
  <si>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</si>
  <si>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</si>
  <si>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</si>
  <si>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</si>
  <si>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</si>
  <si>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</si>
  <si>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</si>
  <si>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</si>
  <si>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</si>
  <si>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</si>
  <si>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</si>
  <si>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</si>
  <si>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</si>
  <si>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</si>
  <si>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</si>
  <si>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</si>
  <si>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</si>
  <si>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</si>
  <si>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</si>
  <si>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</si>
  <si>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</si>
  <si>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</si>
  <si>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</si>
  <si>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</si>
  <si>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</si>
  <si>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</si>
  <si>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</si>
  <si>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</si>
  <si>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</si>
  <si>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</si>
  <si>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</si>
  <si>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</si>
  <si>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</si>
  <si>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</si>
  <si>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</si>
  <si>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</si>
  <si>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</si>
  <si>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</si>
  <si>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</si>
  <si>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</si>
  <si>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</si>
  <si>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</si>
  <si>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</si>
  <si>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</si>
  <si>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</si>
  <si>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</si>
  <si>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</si>
  <si>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</si>
  <si>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</si>
  <si>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</si>
  <si>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</si>
  <si>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</si>
  <si>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</si>
  <si>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</si>
  <si>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</si>
  <si>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</si>
  <si>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</si>
  <si>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</si>
  <si>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</si>
  <si>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</si>
  <si>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</si>
  <si>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</si>
  <si>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</si>
  <si>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</si>
  <si>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</si>
  <si>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</si>
  <si>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</si>
  <si>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</si>
  <si>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</si>
  <si>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</si>
  <si>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</si>
  <si>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</si>
  <si>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</si>
  <si>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</si>
  <si>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</si>
  <si>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</si>
  <si>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</si>
  <si>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</si>
  <si>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</si>
  <si>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</si>
  <si>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</si>
  <si>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</si>
  <si>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</si>
  <si>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</si>
  <si>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</si>
  <si>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</si>
  <si>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</si>
  <si>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</si>
  <si>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</si>
  <si>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</si>
  <si>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</si>
  <si>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</si>
  <si>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</si>
  <si>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</si>
  <si>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</si>
  <si>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</si>
  <si>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</si>
  <si>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</si>
  <si>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</si>
  <si>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</si>
  <si>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</si>
  <si>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</si>
  <si>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</si>
  <si>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</si>
  <si>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</si>
  <si>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</si>
  <si>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</si>
  <si>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</si>
  <si>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</si>
  <si>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</si>
  <si>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</si>
  <si>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</si>
  <si>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</si>
  <si>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</si>
  <si>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</si>
  <si>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</si>
  <si>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</si>
  <si>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</si>
  <si>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</si>
  <si>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</si>
  <si>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</si>
  <si>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</si>
  <si>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</si>
  <si>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</si>
  <si>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</si>
  <si>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</si>
  <si>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</si>
  <si>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</si>
  <si>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</si>
  <si>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</si>
  <si>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</si>
  <si>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</si>
  <si>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</si>
  <si>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</si>
  <si>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</si>
  <si>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</si>
  <si>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</si>
  <si>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</si>
  <si>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</si>
  <si>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</si>
  <si>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</si>
  <si>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</si>
  <si>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</si>
  <si>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</si>
  <si>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</si>
  <si>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</si>
  <si>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</si>
  <si>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</si>
  <si>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</si>
  <si>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</si>
  <si>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</si>
  <si>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</si>
  <si>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</si>
  <si>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</si>
  <si>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</si>
  <si>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</si>
  <si>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</si>
  <si>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</si>
  <si>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</si>
  <si>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</si>
  <si>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</si>
  <si>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</si>
  <si>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</si>
  <si>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</si>
  <si>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</si>
  <si>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</si>
  <si>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</si>
  <si>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</si>
  <si>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</si>
  <si>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</si>
  <si>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</si>
  <si>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</si>
  <si>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</si>
  <si>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</si>
  <si>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</si>
  <si>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</si>
  <si>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</si>
  <si>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</si>
  <si>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</si>
  <si>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</si>
  <si>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</si>
  <si>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</si>
  <si>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</si>
  <si>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</si>
  <si>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</si>
  <si>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</si>
  <si>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</si>
  <si>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</si>
  <si>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</si>
  <si>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</si>
  <si>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</si>
  <si>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</si>
  <si>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</si>
  <si>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</si>
  <si>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</si>
  <si>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</si>
  <si>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</si>
  <si>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</si>
  <si>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</si>
  <si>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</si>
  <si>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</si>
  <si>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</si>
  <si>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</si>
  <si>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</si>
  <si>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</si>
  <si>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</si>
  <si>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</si>
  <si>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</si>
  <si>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</si>
  <si>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</si>
  <si>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</si>
  <si>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</si>
  <si>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</si>
  <si>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</si>
  <si>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</si>
  <si>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</si>
  <si>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</si>
  <si>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</si>
  <si>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</si>
  <si>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</si>
  <si>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</si>
  <si>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</si>
  <si>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</si>
  <si>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</si>
  <si>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</si>
  <si>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</si>
  <si>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</si>
  <si>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</si>
  <si>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</si>
  <si>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</si>
  <si>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</si>
  <si>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</si>
  <si>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</si>
  <si>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</si>
  <si>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</si>
  <si>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</si>
  <si>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</si>
  <si>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</si>
  <si>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</si>
  <si>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</si>
  <si>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</si>
  <si>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</si>
  <si>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</si>
  <si>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</si>
  <si>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</si>
  <si>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</si>
  <si>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</si>
  <si>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</si>
  <si>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</si>
  <si>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</si>
  <si>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</si>
  <si>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</si>
  <si>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</si>
  <si>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</si>
  <si>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</si>
  <si>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</si>
  <si>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</si>
  <si>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</si>
  <si>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</si>
  <si>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</si>
  <si>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</si>
  <si>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</si>
  <si>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</si>
  <si>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</si>
  <si>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</si>
  <si>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</si>
  <si>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</si>
  <si>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</si>
  <si>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</si>
  <si>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</si>
  <si>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</si>
  <si>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</si>
  <si>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</si>
  <si>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</si>
  <si>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</si>
  <si>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</si>
  <si>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</si>
  <si>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</si>
  <si>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</si>
  <si>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</si>
  <si>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</si>
  <si>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</si>
  <si>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</si>
  <si>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</si>
  <si>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</si>
  <si>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</si>
  <si>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</si>
  <si>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</si>
  <si>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</si>
  <si>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</si>
  <si>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</si>
  <si>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</si>
  <si>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</si>
  <si>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</si>
  <si>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</si>
  <si>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</si>
  <si>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</si>
  <si>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</si>
  <si>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</si>
  <si>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</si>
  <si>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</si>
  <si>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</si>
  <si>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</si>
  <si>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</si>
  <si>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</si>
  <si>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</si>
  <si>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</si>
  <si>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</si>
  <si>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</si>
  <si>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</si>
  <si>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</si>
  <si>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</si>
  <si>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</si>
  <si>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</si>
  <si>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</si>
  <si>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</si>
  <si>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</si>
  <si>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</si>
  <si>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</si>
  <si>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</si>
  <si>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</si>
  <si>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</si>
  <si>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</si>
  <si>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</si>
  <si>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</si>
  <si>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</si>
  <si>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</si>
  <si>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</si>
  <si>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</si>
  <si>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</si>
  <si>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</si>
  <si>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</si>
  <si>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</si>
  <si>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</si>
  <si>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</si>
  <si>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</si>
  <si>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</si>
  <si>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</si>
  <si>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</si>
  <si>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</si>
  <si>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</si>
  <si>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</si>
  <si>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</si>
  <si>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</si>
  <si>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</si>
  <si>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</si>
  <si>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</si>
  <si>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</si>
  <si>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</si>
  <si>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</si>
  <si>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</si>
  <si>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</si>
  <si>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</si>
  <si>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</si>
  <si>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</si>
  <si>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</si>
  <si>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</si>
  <si>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</si>
  <si>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</si>
  <si>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</si>
  <si>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</si>
  <si>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</si>
  <si>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</si>
  <si>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</si>
  <si>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</si>
  <si>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</si>
  <si>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</si>
  <si>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</si>
  <si>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</si>
  <si>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</si>
  <si>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</si>
  <si>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</si>
  <si>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</si>
  <si>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</si>
  <si>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</si>
  <si>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</si>
  <si>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</si>
  <si>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</si>
  <si>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</si>
  <si>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</si>
  <si>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</si>
  <si>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</si>
  <si>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</si>
  <si>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</si>
  <si>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</si>
  <si>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</si>
  <si>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</si>
  <si>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</si>
  <si>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</si>
  <si>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</si>
  <si>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</si>
  <si>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</si>
  <si>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</si>
  <si>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</si>
  <si>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</si>
  <si>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</si>
  <si>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</si>
  <si>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</si>
  <si>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</si>
  <si>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</si>
  <si>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</si>
  <si>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</si>
  <si>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</si>
  <si>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</si>
  <si>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</si>
  <si>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</si>
  <si>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</si>
  <si>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</si>
  <si>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</si>
  <si>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</si>
  <si>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</si>
  <si>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</si>
  <si>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</si>
  <si>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</si>
  <si>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</si>
  <si>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</si>
  <si>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</si>
  <si>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</si>
  <si>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</si>
  <si>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</si>
  <si>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</si>
  <si>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</si>
  <si>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</si>
  <si>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</si>
  <si>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</si>
  <si>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</si>
  <si>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</si>
  <si>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</si>
  <si>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</si>
  <si>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</si>
  <si>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</si>
  <si>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</si>
  <si>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</si>
  <si>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</si>
  <si>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</si>
  <si>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</si>
  <si>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</si>
  <si>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</si>
  <si>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</si>
  <si>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</si>
  <si>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</si>
  <si>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</si>
  <si>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</si>
  <si>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</si>
  <si>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</si>
  <si>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</si>
  <si>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</si>
  <si>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</si>
  <si>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</si>
  <si>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</si>
  <si>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</si>
  <si>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</si>
  <si>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</si>
  <si>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</si>
  <si>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</si>
  <si>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</si>
  <si>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</si>
  <si>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</si>
  <si>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</si>
  <si>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</si>
  <si>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</si>
  <si>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</si>
  <si>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</si>
  <si>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</si>
  <si>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</si>
  <si>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</si>
  <si>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</si>
  <si>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</si>
  <si>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</si>
  <si>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</si>
  <si>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</si>
  <si>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</si>
  <si>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</si>
  <si>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</si>
  <si>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</si>
  <si>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</si>
  <si>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</si>
  <si>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</si>
  <si>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</si>
  <si>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</si>
  <si>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</si>
  <si>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</si>
  <si>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</si>
  <si>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</si>
  <si>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</si>
  <si>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</si>
  <si>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</si>
  <si>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</si>
  <si>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</si>
  <si>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</si>
  <si>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</si>
  <si>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</si>
  <si>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</si>
  <si>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</si>
  <si>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</si>
  <si>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</si>
  <si>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</si>
  <si>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</si>
  <si>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</si>
  <si>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</si>
  <si>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</si>
  <si>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</si>
  <si>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</si>
  <si>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</si>
  <si>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</si>
  <si>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</si>
  <si>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</si>
  <si>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</si>
  <si>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</si>
  <si>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</si>
  <si>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</si>
  <si>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</si>
  <si>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</si>
  <si>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</si>
  <si>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</si>
  <si>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</si>
  <si>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</si>
  <si>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</si>
  <si>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</si>
  <si>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</si>
  <si>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</si>
  <si>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</si>
  <si>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</si>
  <si>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</si>
  <si>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</si>
  <si>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</si>
  <si>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</si>
  <si>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</si>
  <si>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</si>
  <si>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</si>
  <si>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</si>
  <si>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</si>
  <si>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</si>
  <si>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</si>
  <si>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</si>
  <si>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</si>
  <si>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</si>
  <si>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</si>
  <si>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</si>
  <si>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</si>
  <si>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</si>
  <si>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</si>
  <si>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</si>
  <si>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</si>
  <si>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</si>
  <si>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</si>
  <si>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</si>
  <si>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</si>
  <si>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</si>
  <si>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</si>
  <si>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</si>
  <si>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</si>
  <si>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</si>
  <si>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</si>
  <si>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</si>
  <si>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</si>
  <si>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</si>
  <si>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</si>
  <si>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</si>
  <si>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</si>
  <si>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</si>
  <si>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</si>
  <si>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</si>
  <si>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</si>
  <si>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</si>
  <si>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</si>
  <si>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</si>
  <si>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</si>
  <si>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</si>
  <si>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</si>
  <si>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</si>
  <si>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</si>
  <si>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</si>
  <si>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</si>
  <si>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</si>
  <si>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</si>
  <si>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</si>
  <si>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</si>
  <si>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</si>
  <si>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</si>
  <si>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</si>
  <si>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</si>
  <si>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</si>
  <si>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</si>
  <si>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</si>
  <si>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</si>
  <si>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</si>
  <si>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</si>
  <si>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</si>
  <si>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</si>
  <si>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</si>
  <si>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</si>
  <si>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</si>
  <si>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</si>
  <si>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</si>
  <si>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</si>
  <si>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</si>
  <si>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</si>
  <si>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</si>
  <si>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</si>
  <si>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</si>
  <si>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</si>
  <si>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</si>
  <si>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</si>
  <si>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</si>
  <si>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</si>
  <si>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</si>
  <si>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</si>
  <si>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</si>
  <si>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</si>
  <si>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</si>
  <si>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</si>
  <si>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</si>
  <si>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</si>
  <si>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</si>
  <si>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</si>
  <si>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</si>
  <si>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</si>
  <si>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</si>
  <si>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</si>
  <si>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</si>
  <si>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</si>
  <si>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</si>
  <si>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</si>
  <si>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</si>
  <si>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</si>
  <si>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</si>
  <si>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</si>
  <si>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</si>
  <si>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</si>
  <si>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</si>
  <si>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</si>
  <si>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</si>
  <si>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</si>
  <si>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</si>
  <si>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</si>
  <si>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</si>
  <si>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</si>
  <si>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</si>
  <si>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</si>
  <si>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</si>
  <si>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</si>
  <si>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</si>
  <si>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</si>
  <si>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</si>
  <si>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</si>
  <si>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</si>
  <si>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</si>
  <si>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</si>
  <si>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</si>
  <si>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</si>
  <si>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</si>
  <si>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</si>
  <si>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</si>
  <si>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</si>
  <si>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</si>
  <si>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</si>
  <si>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</si>
  <si>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</si>
  <si>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</si>
  <si>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</si>
  <si>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</si>
  <si>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</si>
  <si>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</si>
  <si>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</si>
  <si>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</si>
  <si>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</si>
  <si>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</si>
  <si>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</si>
  <si>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</si>
  <si>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</si>
  <si>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</si>
  <si>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</si>
  <si>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</si>
  <si>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</si>
  <si>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</si>
  <si>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</si>
  <si>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</si>
  <si>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</si>
  <si>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</si>
  <si>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</si>
  <si>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</si>
  <si>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</si>
  <si>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</si>
  <si>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</si>
  <si>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</si>
  <si>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</si>
  <si>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</si>
  <si>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</si>
  <si>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</si>
  <si>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</si>
  <si>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</si>
  <si>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</si>
  <si>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</si>
  <si>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</si>
  <si>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</si>
  <si>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</si>
  <si>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</si>
  <si>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</si>
  <si>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</si>
  <si>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</si>
  <si>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</si>
  <si>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</si>
  <si>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</si>
  <si>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</si>
  <si>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</si>
  <si>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</si>
  <si>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</si>
  <si>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</si>
  <si>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</si>
  <si>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</si>
  <si>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</si>
  <si>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</si>
  <si>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</si>
  <si>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</si>
  <si>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</si>
  <si>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</si>
  <si>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</si>
  <si>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</si>
  <si>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</si>
  <si>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</si>
  <si>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</si>
  <si>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</si>
  <si>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</si>
  <si>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</si>
  <si>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</si>
  <si>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</si>
  <si>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</si>
  <si>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</si>
  <si>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</si>
  <si>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</si>
  <si>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</si>
  <si>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</si>
  <si>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</si>
  <si>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</si>
  <si>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</si>
  <si>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</si>
  <si>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</si>
  <si>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</si>
  <si>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</si>
  <si>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</si>
  <si>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</si>
  <si>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</si>
  <si>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</si>
  <si>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</si>
  <si>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</si>
  <si>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</si>
  <si>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</si>
  <si>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</si>
  <si>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</si>
  <si>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</si>
  <si>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</si>
  <si>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</si>
  <si>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</si>
  <si>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</si>
  <si>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</si>
  <si>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</si>
  <si>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</si>
  <si>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</si>
  <si>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</si>
  <si>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</si>
  <si>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</si>
  <si>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</si>
  <si>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</si>
  <si>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</si>
  <si>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</si>
  <si>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</si>
  <si>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</si>
  <si>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</si>
  <si>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</si>
  <si>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</si>
  <si>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</si>
  <si>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</si>
  <si>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</si>
  <si>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</si>
  <si>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</si>
  <si>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</si>
  <si>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</si>
  <si>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</si>
  <si>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</si>
  <si>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</si>
  <si>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</si>
  <si>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</si>
  <si>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</si>
  <si>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</si>
  <si>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</si>
  <si>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</si>
  <si>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</si>
  <si>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</si>
  <si>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</si>
  <si>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</si>
  <si>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</si>
  <si>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</si>
  <si>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</si>
  <si>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</si>
  <si>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</si>
  <si>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</si>
  <si>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</si>
  <si>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</si>
  <si>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</si>
  <si>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</si>
  <si>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</si>
  <si>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</si>
  <si>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</si>
  <si>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</si>
  <si>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</si>
  <si>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</si>
  <si>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</si>
  <si>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</si>
  <si>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</si>
  <si>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</si>
  <si>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</si>
  <si>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</si>
  <si>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</si>
  <si>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</si>
  <si>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</si>
  <si>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</si>
  <si>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</si>
  <si>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</si>
  <si>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</si>
  <si>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</si>
  <si>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</si>
  <si>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</si>
  <si>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</si>
  <si>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</si>
  <si>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</si>
  <si>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</si>
  <si>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</si>
  <si>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</si>
  <si>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</si>
  <si>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</si>
  <si>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</si>
  <si>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</si>
  <si>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</si>
  <si>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</si>
  <si>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</si>
  <si>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</si>
  <si>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</si>
  <si>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</si>
  <si>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</si>
  <si>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</si>
  <si>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</si>
  <si>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</si>
  <si>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</si>
  <si>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</si>
  <si>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</si>
  <si>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</si>
  <si>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</si>
  <si>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</si>
  <si>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</si>
  <si>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</si>
  <si>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</si>
  <si>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</si>
  <si>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</si>
  <si>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</si>
  <si>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</si>
  <si>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</si>
  <si>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</si>
  <si>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</si>
  <si>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</si>
  <si>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</si>
  <si>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</si>
  <si>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</si>
  <si>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</si>
  <si>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</si>
  <si>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</si>
  <si>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</si>
  <si>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</si>
  <si>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</si>
  <si>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</si>
  <si>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</si>
  <si>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</si>
  <si>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</si>
  <si>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</si>
  <si>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</si>
  <si>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</si>
  <si>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</si>
  <si>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</si>
  <si>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</si>
  <si>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</si>
  <si>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</si>
  <si>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</si>
  <si>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</si>
  <si>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</si>
  <si>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</si>
  <si>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</si>
  <si>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</si>
  <si>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</si>
  <si>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</si>
  <si>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</si>
  <si>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</si>
  <si>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</si>
  <si>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</si>
  <si>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</si>
  <si>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</si>
  <si>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</si>
  <si>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</si>
  <si>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</si>
  <si>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</si>
  <si>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</si>
  <si>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</si>
  <si>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</si>
  <si>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</si>
  <si>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</si>
  <si>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</si>
  <si>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</si>
  <si>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</si>
  <si>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</si>
  <si>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</si>
  <si>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</si>
  <si>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</si>
  <si>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</si>
  <si>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</si>
  <si>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</si>
  <si>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</si>
  <si>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</si>
  <si>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</si>
  <si>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</si>
  <si>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</si>
  <si>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</si>
  <si>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</si>
  <si>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</si>
  <si>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</si>
  <si>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</si>
  <si>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</si>
  <si>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</si>
  <si>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</si>
  <si>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</si>
  <si>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</si>
  <si>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</si>
  <si>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</si>
  <si>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</si>
  <si>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</si>
  <si>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</si>
  <si>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</si>
  <si>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</si>
  <si>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</si>
  <si>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</si>
  <si>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</si>
  <si>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</si>
  <si>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</si>
  <si>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</si>
  <si>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</si>
  <si>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</si>
  <si>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</si>
  <si>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</si>
  <si>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</si>
  <si>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</si>
  <si>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</si>
  <si>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</si>
  <si>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</si>
  <si>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</si>
  <si>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</si>
  <si>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</si>
  <si>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</si>
  <si>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</si>
  <si>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</si>
  <si>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</si>
  <si>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</si>
  <si>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</si>
  <si>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</si>
  <si>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</si>
  <si>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</si>
  <si>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</si>
  <si>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</si>
  <si>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</si>
  <si>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</si>
  <si>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</si>
  <si>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</si>
  <si>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</si>
  <si>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</si>
  <si>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</si>
  <si>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</si>
  <si>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</si>
  <si>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</si>
  <si>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</si>
  <si>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</si>
  <si>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</si>
  <si>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</si>
  <si>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</si>
  <si>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</si>
  <si>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</si>
  <si>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</si>
  <si>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</si>
  <si>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</si>
  <si>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</si>
  <si>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</si>
  <si>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</si>
  <si>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</si>
  <si>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</si>
  <si>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</si>
  <si>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</si>
  <si>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</si>
  <si>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</si>
  <si>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</si>
  <si>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</si>
  <si>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</si>
  <si>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</si>
  <si>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</si>
  <si>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</si>
  <si>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</si>
  <si>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</si>
  <si>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</si>
  <si>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</si>
  <si>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</si>
  <si>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</si>
  <si>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</si>
  <si>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</si>
  <si>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</si>
  <si>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</si>
  <si>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</si>
  <si>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</si>
  <si>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</si>
  <si>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</si>
  <si>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</si>
  <si>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</si>
  <si>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</si>
  <si>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</si>
  <si>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</si>
  <si>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</si>
  <si>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</si>
  <si>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</si>
  <si>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</si>
  <si>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</si>
  <si>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</si>
  <si>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</si>
  <si>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</si>
  <si>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</si>
  <si>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</si>
  <si>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</si>
  <si>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</si>
  <si>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</si>
  <si>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</si>
  <si>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</si>
  <si>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</si>
  <si>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</si>
  <si>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</si>
  <si>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</si>
  <si>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</si>
  <si>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</si>
  <si>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</si>
  <si>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</si>
  <si>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</si>
  <si>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</si>
  <si>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</si>
  <si>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</si>
  <si>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</si>
  <si>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</si>
  <si>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</si>
  <si>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</si>
  <si>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</si>
  <si>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</si>
  <si>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</si>
  <si>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</si>
  <si>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</si>
  <si>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</si>
  <si>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</si>
  <si>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</si>
  <si>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</si>
  <si>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</si>
  <si>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</si>
  <si>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</si>
  <si>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</si>
  <si>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</si>
  <si>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</si>
  <si>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</si>
  <si>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</si>
  <si>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</si>
  <si>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</si>
  <si>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</si>
  <si>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</si>
  <si>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</si>
  <si>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</si>
  <si>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</si>
  <si>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</si>
  <si>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</si>
  <si>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</si>
  <si>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</si>
  <si>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</si>
  <si>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</si>
  <si>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</si>
  <si>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</si>
  <si>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</si>
  <si>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</si>
  <si>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</si>
  <si>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</si>
  <si>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</si>
  <si>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</si>
  <si>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</si>
  <si>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</si>
  <si>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</si>
  <si>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</si>
  <si>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</si>
  <si>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</si>
  <si>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</si>
  <si>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</si>
  <si>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</si>
  <si>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</si>
  <si>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</si>
  <si>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</si>
  <si>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</si>
  <si>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</si>
  <si>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</si>
  <si>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</si>
  <si>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</si>
  <si>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</si>
  <si>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</si>
  <si>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</si>
  <si>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</si>
  <si>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</si>
  <si>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</si>
  <si>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</si>
  <si>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</si>
  <si>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</si>
  <si>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</si>
  <si>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</si>
  <si>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</si>
  <si>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</si>
  <si>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</si>
  <si>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</si>
  <si>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</si>
  <si>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</si>
  <si>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</si>
  <si>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</si>
  <si>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</si>
  <si>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</si>
  <si>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</si>
  <si>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</si>
  <si>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</si>
  <si>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</si>
  <si>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</si>
  <si>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</si>
  <si>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</si>
  <si>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</si>
  <si>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</si>
  <si>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</si>
  <si>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</si>
  <si>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</si>
  <si>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</si>
  <si>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</si>
  <si>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</si>
  <si>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</si>
  <si>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</si>
  <si>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</si>
  <si>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</si>
  <si>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</si>
  <si>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</si>
  <si>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</si>
  <si>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</si>
  <si>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</si>
  <si>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</si>
  <si>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</si>
  <si>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</si>
  <si>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</si>
  <si>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</si>
  <si>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</si>
  <si>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</si>
  <si>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</si>
  <si>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</si>
  <si>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</si>
  <si>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</si>
  <si>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</si>
  <si>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</si>
  <si>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</si>
  <si>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</si>
  <si>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</si>
  <si>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</si>
  <si>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</si>
  <si>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</si>
  <si>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</si>
  <si>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</si>
  <si>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</si>
  <si>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</si>
  <si>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</si>
  <si>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</si>
  <si>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</si>
  <si>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</si>
  <si>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</si>
  <si>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</si>
  <si>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</si>
  <si>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</si>
  <si>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</si>
  <si>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</si>
  <si>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</si>
  <si>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</si>
  <si>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</si>
  <si>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</si>
  <si>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</si>
  <si>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</si>
  <si>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</si>
  <si>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</si>
  <si>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</si>
  <si>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</si>
  <si>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</si>
  <si>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</si>
  <si>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</si>
  <si>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</si>
  <si>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</si>
  <si>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</si>
  <si>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</si>
  <si>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</si>
  <si>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</si>
  <si>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</si>
  <si>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</si>
  <si>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</si>
  <si>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</si>
  <si>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</si>
  <si>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</si>
  <si>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</si>
  <si>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</si>
  <si>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</si>
  <si>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</si>
  <si>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</si>
  <si>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</si>
  <si>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</si>
  <si>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</si>
  <si>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</si>
  <si>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</si>
  <si>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</si>
  <si>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</si>
  <si>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</si>
  <si>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</si>
  <si>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</si>
  <si>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</si>
  <si>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</si>
  <si>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</si>
  <si>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</si>
  <si>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</si>
  <si>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</si>
  <si>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</si>
  <si>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</si>
  <si>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</si>
  <si>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</si>
  <si>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</si>
  <si>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</si>
  <si>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</si>
  <si>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</si>
  <si>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</si>
  <si>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</si>
  <si>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</si>
  <si>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</si>
  <si>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</si>
  <si>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</si>
  <si>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</si>
  <si>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</si>
  <si>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</si>
  <si>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</si>
  <si>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</si>
  <si>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</si>
  <si>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</si>
  <si>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</si>
  <si>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</si>
  <si>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</si>
  <si>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</si>
  <si>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</si>
  <si>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</si>
  <si>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</si>
  <si>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</si>
  <si>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</si>
  <si>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</si>
  <si>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</si>
  <si>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</si>
  <si>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</si>
  <si>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</si>
  <si>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</si>
  <si>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</si>
  <si>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</si>
  <si>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</si>
  <si>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</si>
  <si>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</si>
  <si>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</si>
  <si>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</si>
  <si>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</si>
  <si>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</si>
  <si>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</si>
  <si>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</si>
  <si>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</si>
  <si>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</si>
  <si>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</si>
  <si>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</si>
  <si>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</si>
  <si>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</si>
  <si>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</si>
  <si>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</si>
  <si>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</si>
  <si>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</si>
  <si>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</si>
  <si>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</si>
  <si>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</si>
  <si>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</si>
  <si>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</si>
  <si>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</si>
  <si>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</si>
  <si>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</si>
  <si>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</si>
  <si>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</si>
  <si>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</si>
  <si>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</si>
  <si>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</si>
  <si>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</si>
  <si>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</si>
  <si>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</si>
  <si>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</si>
  <si>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</si>
  <si>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</si>
  <si>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</si>
  <si>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</si>
  <si>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</si>
  <si>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</si>
  <si>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</si>
  <si>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</si>
  <si>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</si>
  <si>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</si>
  <si>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</si>
  <si>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</si>
  <si>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</si>
  <si>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</si>
  <si>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</si>
  <si>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</si>
  <si>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</si>
  <si>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</si>
  <si>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</si>
  <si>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</si>
  <si>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</si>
  <si>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</si>
  <si>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</si>
  <si>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</si>
  <si>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</si>
  <si>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</si>
  <si>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</si>
  <si>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</si>
  <si>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</si>
  <si>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</si>
  <si>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</si>
  <si>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</si>
  <si>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</si>
  <si>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</si>
  <si>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</si>
  <si>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</si>
  <si>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</si>
  <si>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</si>
  <si>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</si>
  <si>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</si>
  <si>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</si>
  <si>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</si>
  <si>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</si>
  <si>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</si>
  <si>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</si>
  <si>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</si>
  <si>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</si>
  <si>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</si>
  <si>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</si>
  <si>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</si>
  <si>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</si>
  <si>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</si>
  <si>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</si>
  <si>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</si>
  <si>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</si>
  <si>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</si>
  <si>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</si>
  <si>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</si>
  <si>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</si>
  <si>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</si>
  <si>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</si>
  <si>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</si>
  <si>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</si>
  <si>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</si>
  <si>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</si>
  <si>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</si>
  <si>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</si>
  <si>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</si>
  <si>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</si>
  <si>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</si>
  <si>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</si>
  <si>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</si>
  <si>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</si>
  <si>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</si>
  <si>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</si>
  <si>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</si>
  <si>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</si>
  <si>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</si>
  <si>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</si>
  <si>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</si>
  <si>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</si>
  <si>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</si>
  <si>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</si>
  <si>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</si>
  <si>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</si>
  <si>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</si>
  <si>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</si>
  <si>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</si>
  <si>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</si>
  <si>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</si>
  <si>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</si>
  <si>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</si>
  <si>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</si>
  <si>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</si>
  <si>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</si>
  <si>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</si>
  <si>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</si>
  <si>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</si>
  <si>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</si>
  <si>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</si>
  <si>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</si>
  <si>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</si>
  <si>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</si>
  <si>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</si>
  <si>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</si>
  <si>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</si>
  <si>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</si>
  <si>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</si>
  <si>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</si>
  <si>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</si>
  <si>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</si>
  <si>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</si>
  <si>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</si>
  <si>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</si>
  <si>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</si>
  <si>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</si>
  <si>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</si>
  <si>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</si>
  <si>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</si>
  <si>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</si>
  <si>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</si>
  <si>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</si>
  <si>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</si>
  <si>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</si>
  <si>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</si>
  <si>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</si>
  <si>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</si>
  <si>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</si>
  <si>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</si>
  <si>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</si>
  <si>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</si>
  <si>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</si>
  <si>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</si>
  <si>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</si>
  <si>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</si>
  <si>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</si>
  <si>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</si>
  <si>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</si>
  <si>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</si>
  <si>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</si>
  <si>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</si>
  <si>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</si>
  <si>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</si>
  <si>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</si>
  <si>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</si>
  <si>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</si>
  <si>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</si>
  <si>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</si>
  <si>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</si>
  <si>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</si>
  <si>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</si>
  <si>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</si>
  <si>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</si>
  <si>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</si>
  <si>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</si>
  <si>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</si>
  <si>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</si>
  <si>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</si>
  <si>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</si>
  <si>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</si>
  <si>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</si>
  <si>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</si>
  <si>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</si>
  <si>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</si>
  <si>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</si>
  <si>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</si>
  <si>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</si>
  <si>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</si>
  <si>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</si>
  <si>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</si>
  <si>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</si>
  <si>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</si>
  <si>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</si>
  <si>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</si>
  <si>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</si>
  <si>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</si>
  <si>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</si>
  <si>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</si>
  <si>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</si>
  <si>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</si>
  <si>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</si>
  <si>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</si>
  <si>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</si>
  <si>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</si>
  <si>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</si>
  <si>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</si>
  <si>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</si>
  <si>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</si>
  <si>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</si>
  <si>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</si>
  <si>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</si>
  <si>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</si>
  <si>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</si>
  <si>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</si>
  <si>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</si>
  <si>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</si>
  <si>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</si>
  <si>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</si>
  <si>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</si>
  <si>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</si>
  <si>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</si>
  <si>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</si>
  <si>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</si>
  <si>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</si>
  <si>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</si>
  <si>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</si>
  <si>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</si>
  <si>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</si>
  <si>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</si>
  <si>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</si>
  <si>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</si>
  <si>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</si>
  <si>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</si>
  <si>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</si>
  <si>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</si>
  <si>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</si>
  <si>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</si>
  <si>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</si>
  <si>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</si>
  <si>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</si>
  <si>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</si>
  <si>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</si>
  <si>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</si>
  <si>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</si>
  <si>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</si>
  <si>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</si>
  <si>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</si>
  <si>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</si>
  <si>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</si>
  <si>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</si>
  <si>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</si>
  <si>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</si>
  <si>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</si>
  <si>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</si>
  <si>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</si>
  <si>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</si>
  <si>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</si>
  <si>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</si>
  <si>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</si>
  <si>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</si>
  <si>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</si>
  <si>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</si>
  <si>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</si>
  <si>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</si>
  <si>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</si>
  <si>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</si>
  <si>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</si>
  <si>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</si>
  <si>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</si>
  <si>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</si>
  <si>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</si>
  <si>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</si>
  <si>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</si>
  <si>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</si>
  <si>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</si>
  <si>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</si>
  <si>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</si>
  <si>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</si>
  <si>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</si>
  <si>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</si>
  <si>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</si>
  <si>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</si>
  <si>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</si>
  <si>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</si>
  <si>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</si>
  <si>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</si>
  <si>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</si>
  <si>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</si>
  <si>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</si>
  <si>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</si>
  <si>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</si>
  <si>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</si>
  <si>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</si>
  <si>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</si>
  <si>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</si>
  <si>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</si>
  <si>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</si>
  <si>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</si>
  <si>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</si>
  <si>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</si>
  <si>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</si>
  <si>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</si>
  <si>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</si>
  <si>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</si>
  <si>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</si>
  <si>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</si>
  <si>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</si>
  <si>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</si>
  <si>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</si>
  <si>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</si>
  <si>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</si>
  <si>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</si>
  <si>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</si>
  <si>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</si>
  <si>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</si>
  <si>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</si>
  <si>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</si>
  <si>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</si>
  <si>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</si>
  <si>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</si>
  <si>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</si>
  <si>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</si>
  <si>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</si>
  <si>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</si>
  <si>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</si>
  <si>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</si>
  <si>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</si>
  <si>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</si>
  <si>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</si>
  <si>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</si>
  <si>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</si>
  <si>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</si>
  <si>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</si>
  <si>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</si>
  <si>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</si>
  <si>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</si>
  <si>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</si>
  <si>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</si>
  <si>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</si>
  <si>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</si>
  <si>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</si>
  <si>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</si>
  <si>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</si>
  <si>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</si>
  <si>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</si>
  <si>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</si>
  <si>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</si>
  <si>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</si>
  <si>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</si>
  <si>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</si>
  <si>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</si>
  <si>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</si>
  <si>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</si>
  <si>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</si>
  <si>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</si>
  <si>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</si>
  <si>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</si>
  <si>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</si>
  <si>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</si>
  <si>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</si>
  <si>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</si>
  <si>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</si>
  <si>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</si>
  <si>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</si>
  <si>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</si>
  <si>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</si>
  <si>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</si>
  <si>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</si>
  <si>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</si>
  <si>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</si>
  <si>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</si>
  <si>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</si>
  <si>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</si>
  <si>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</si>
  <si>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</si>
  <si>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</si>
  <si>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</si>
  <si>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</si>
  <si>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</si>
  <si>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</si>
  <si>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</si>
  <si>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</si>
  <si>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</si>
  <si>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</si>
  <si>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</si>
  <si>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</si>
  <si>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</si>
  <si>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</si>
  <si>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</si>
  <si>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</si>
  <si>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</si>
  <si>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</si>
  <si>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</si>
  <si>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</si>
  <si>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</si>
  <si>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</si>
  <si>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</si>
  <si>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</si>
  <si>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</si>
  <si>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</si>
  <si>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</si>
  <si>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</si>
  <si>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</si>
  <si>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</si>
  <si>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</si>
  <si>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</si>
  <si>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</si>
  <si>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</si>
  <si>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</si>
  <si>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</si>
  <si>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</si>
  <si>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</si>
  <si>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</si>
  <si>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</si>
  <si>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</si>
  <si>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</si>
  <si>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</si>
  <si>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</si>
  <si>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</si>
  <si>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</si>
  <si>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</si>
  <si>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</si>
  <si>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</si>
  <si>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</si>
  <si>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</si>
  <si>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</si>
  <si>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</si>
  <si>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</si>
  <si>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</si>
  <si>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</si>
  <si>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</si>
  <si>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</si>
  <si>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</si>
  <si>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</si>
  <si>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</si>
  <si>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</si>
  <si>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</si>
  <si>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</si>
  <si>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</si>
  <si>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</si>
  <si>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</si>
  <si>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</si>
  <si>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</si>
  <si>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</si>
  <si>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</si>
  <si>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</si>
  <si>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</si>
  <si>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</si>
  <si>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</si>
  <si>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</si>
  <si>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</si>
  <si>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</si>
  <si>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</si>
  <si>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</si>
  <si>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</si>
  <si>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</si>
  <si>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</si>
  <si>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</si>
  <si>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</si>
  <si>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</si>
  <si>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</si>
  <si>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</si>
  <si>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</si>
  <si>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</si>
  <si>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</si>
  <si>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</si>
  <si>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</si>
  <si>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</si>
  <si>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</si>
  <si>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</si>
  <si>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</si>
  <si>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</si>
  <si>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</si>
  <si>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</si>
  <si>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</si>
  <si>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</si>
  <si>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</si>
  <si>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</si>
  <si>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</si>
  <si>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</si>
  <si>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</si>
  <si>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</si>
  <si>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</si>
  <si>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</si>
  <si>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</si>
  <si>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</si>
  <si>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</si>
  <si>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</si>
  <si>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</si>
  <si>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</si>
  <si>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</si>
  <si>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</si>
  <si>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</si>
  <si>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</si>
  <si>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</si>
  <si>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</si>
  <si>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</si>
  <si>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</si>
  <si>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</si>
  <si>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</si>
  <si>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</si>
  <si>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</si>
  <si>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</si>
  <si>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</si>
  <si>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</si>
  <si>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</si>
  <si>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</si>
  <si>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</si>
  <si>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</si>
  <si>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</si>
  <si>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</si>
  <si>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</si>
  <si>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</si>
  <si>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</si>
  <si>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</si>
  <si>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</si>
  <si>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</si>
  <si>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</si>
  <si>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</si>
  <si>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</si>
  <si>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</si>
  <si>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</si>
  <si>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</si>
  <si>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</si>
  <si>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</si>
  <si>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</si>
  <si>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</si>
  <si>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</si>
  <si>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</si>
  <si>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</si>
  <si>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</si>
  <si>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</si>
  <si>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</si>
  <si>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</si>
  <si>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</si>
  <si>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</si>
  <si>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</si>
  <si>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</si>
  <si>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</si>
  <si>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</si>
  <si>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</si>
  <si>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</si>
  <si>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</si>
  <si>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</si>
  <si>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</si>
  <si>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</si>
  <si>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</si>
  <si>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</si>
  <si>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</si>
  <si>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</si>
  <si>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</si>
  <si>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</si>
  <si>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</si>
  <si>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</si>
  <si>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</si>
  <si>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</si>
  <si>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</si>
  <si>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</si>
  <si>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</si>
  <si>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</si>
  <si>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</si>
  <si>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</si>
  <si>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</si>
  <si>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</si>
  <si>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</si>
  <si>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</si>
  <si>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</si>
  <si>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</si>
  <si>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</si>
  <si>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</si>
  <si>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</si>
  <si>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</si>
  <si>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</si>
  <si>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</si>
  <si>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</si>
  <si>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</si>
  <si>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</si>
  <si>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</si>
  <si>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</si>
  <si>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</si>
  <si>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</si>
  <si>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</si>
  <si>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</si>
  <si>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</si>
  <si>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</si>
  <si>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</si>
  <si>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</si>
  <si>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</si>
  <si>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</si>
  <si>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</si>
  <si>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</si>
  <si>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</si>
  <si>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</si>
  <si>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</si>
  <si>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</si>
  <si>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</si>
  <si>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</si>
  <si>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</si>
  <si>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</si>
  <si>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</si>
  <si>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</si>
  <si>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</si>
  <si>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</si>
  <si>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</si>
  <si>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</si>
  <si>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</si>
  <si>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</si>
  <si>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</si>
  <si>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</si>
  <si>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</si>
  <si>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</si>
  <si>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</si>
  <si>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</si>
  <si>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</si>
  <si>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</si>
  <si>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</si>
  <si>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</si>
  <si>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</si>
  <si>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</si>
  <si>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</si>
  <si>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</si>
  <si>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</si>
  <si>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</si>
  <si>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</si>
  <si>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</si>
  <si>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</si>
  <si>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</si>
  <si>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</si>
  <si>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</si>
  <si>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</si>
  <si>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</si>
  <si>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</si>
  <si>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</si>
  <si>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</si>
  <si>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</si>
  <si>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</si>
  <si>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</si>
  <si>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</si>
  <si>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</si>
  <si>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</si>
  <si>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</si>
  <si>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</si>
  <si>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</si>
  <si>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</si>
  <si>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</si>
  <si>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</si>
  <si>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</si>
  <si>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</si>
  <si>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</si>
  <si>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</si>
  <si>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</si>
  <si>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</si>
  <si>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</si>
  <si>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</si>
  <si>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</si>
  <si>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</si>
  <si>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</si>
  <si>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</si>
  <si>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</si>
  <si>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</si>
  <si>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</si>
  <si>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</si>
  <si>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</si>
  <si>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</si>
  <si>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</si>
  <si>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</si>
  <si>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</si>
  <si>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</si>
  <si>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</si>
  <si>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</si>
  <si>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</si>
  <si>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</si>
  <si>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</si>
  <si>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</si>
  <si>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</si>
  <si>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</si>
  <si>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</si>
  <si>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</si>
  <si>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</si>
  <si>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</si>
  <si>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</si>
  <si>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</si>
  <si>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</si>
  <si>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</si>
  <si>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</si>
  <si>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</si>
  <si>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</si>
  <si>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</si>
  <si>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</si>
  <si>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</si>
  <si>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</si>
  <si>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</si>
  <si>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</si>
  <si>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</si>
  <si>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</si>
  <si>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</si>
  <si>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</si>
  <si>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</si>
  <si>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</si>
  <si>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</si>
  <si>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</si>
  <si>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</si>
  <si>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</si>
  <si>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</si>
  <si>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</si>
  <si>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</si>
  <si>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</si>
  <si>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</si>
  <si>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</si>
  <si>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</si>
  <si>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</si>
  <si>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</si>
  <si>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</si>
  <si>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</si>
  <si>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</si>
  <si>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</si>
  <si>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</si>
  <si>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</si>
  <si>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</si>
  <si>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</si>
  <si>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</si>
  <si>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</si>
  <si>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</si>
  <si>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</si>
  <si>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</si>
  <si>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</si>
  <si>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</si>
  <si>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</si>
  <si>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</si>
  <si>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</si>
  <si>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</si>
  <si>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</si>
  <si>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</si>
  <si>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</si>
  <si>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</si>
  <si>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</si>
  <si>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</si>
  <si>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</si>
  <si>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</si>
  <si>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</si>
  <si>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</si>
  <si>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</si>
  <si>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</si>
  <si>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</si>
  <si>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</si>
  <si>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</si>
  <si>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</si>
  <si>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</si>
  <si>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</si>
  <si>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</si>
  <si>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</si>
  <si>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</si>
  <si>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</si>
  <si>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</si>
  <si>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</si>
  <si>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</si>
  <si>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</si>
  <si>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</si>
  <si>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</si>
  <si>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</si>
  <si>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</si>
  <si>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</si>
  <si>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</si>
  <si>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</si>
  <si>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</si>
  <si>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</si>
  <si>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</si>
  <si>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</si>
  <si>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</si>
  <si>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</si>
  <si>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</si>
  <si>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</si>
  <si>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</si>
  <si>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</si>
  <si>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</si>
  <si>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</si>
  <si>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</si>
  <si>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</si>
  <si>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</si>
  <si>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</si>
  <si>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</si>
  <si>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</si>
  <si>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</si>
  <si>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</si>
  <si>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</si>
  <si>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</si>
  <si>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</si>
  <si>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</si>
  <si>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</si>
  <si>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</si>
  <si>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</si>
  <si>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</si>
  <si>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</si>
  <si>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</si>
  <si>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</si>
  <si>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</si>
  <si>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</si>
  <si>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</si>
  <si>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</si>
  <si>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</si>
  <si>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</si>
  <si>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</si>
  <si>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</si>
  <si>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</si>
  <si>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</si>
  <si>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</si>
  <si>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</si>
  <si>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</si>
  <si>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</si>
  <si>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</si>
  <si>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</si>
  <si>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</si>
  <si>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</si>
  <si>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</si>
  <si>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</si>
  <si>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</si>
  <si>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</si>
  <si>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</si>
  <si>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</si>
  <si>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</si>
  <si>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</si>
  <si>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</si>
  <si>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</si>
  <si>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</si>
  <si>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</si>
  <si>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</si>
  <si>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</si>
  <si>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</si>
  <si>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</si>
  <si>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</si>
  <si>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</si>
  <si>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</si>
  <si>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</si>
  <si>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</si>
  <si>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</si>
  <si>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</si>
  <si>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</si>
  <si>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</si>
  <si>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</si>
  <si>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</si>
  <si>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</si>
  <si>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</si>
  <si>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</si>
  <si>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</si>
  <si>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</si>
  <si>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</si>
  <si>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</si>
  <si>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</si>
  <si>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</si>
  <si>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</si>
  <si>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</si>
  <si>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</si>
  <si>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</si>
  <si>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</si>
  <si>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</si>
  <si>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</si>
  <si>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</si>
  <si>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</si>
  <si>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</si>
  <si>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</si>
  <si>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</si>
  <si>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</si>
  <si>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</si>
  <si>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</si>
  <si>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</si>
  <si>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</si>
  <si>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</si>
  <si>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</si>
  <si>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</si>
  <si>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</si>
  <si>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</si>
  <si>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</si>
  <si>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</si>
  <si>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</si>
  <si>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</si>
  <si>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</si>
  <si>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</si>
  <si>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</si>
  <si>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</si>
  <si>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</si>
  <si>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</si>
  <si>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</si>
  <si>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</si>
  <si>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</si>
  <si>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</si>
  <si>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</si>
  <si>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</si>
  <si>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</si>
  <si>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</si>
  <si>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</si>
  <si>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</si>
  <si>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</si>
  <si>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</si>
  <si>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</si>
  <si>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</si>
  <si>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</si>
  <si>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</si>
  <si>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</si>
  <si>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</si>
  <si>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</si>
  <si>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</si>
  <si>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</si>
  <si>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</si>
  <si>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</si>
  <si>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</si>
  <si>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</si>
  <si>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</si>
  <si>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</si>
  <si>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</si>
  <si>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</si>
  <si>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</si>
  <si>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</si>
  <si>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</si>
  <si>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</si>
  <si>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</si>
  <si>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</si>
  <si>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</si>
  <si>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</si>
  <si>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</si>
  <si>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</si>
  <si>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</si>
  <si>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</si>
  <si>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</si>
  <si>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</si>
  <si>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</si>
  <si>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</si>
  <si>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</si>
  <si>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</si>
  <si>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</si>
  <si>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</si>
  <si>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</si>
  <si>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</si>
  <si>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</si>
  <si>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</si>
  <si>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</si>
  <si>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</si>
  <si>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</si>
  <si>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</si>
  <si>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</si>
  <si>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</si>
  <si>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</si>
  <si>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</si>
  <si>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</si>
  <si>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</si>
  <si>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</si>
  <si>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</si>
  <si>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</si>
  <si>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</si>
  <si>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</si>
  <si>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</si>
  <si>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</si>
  <si>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</si>
  <si>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</si>
  <si>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</si>
  <si>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</si>
  <si>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</si>
  <si>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</si>
  <si>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</si>
  <si>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</si>
  <si>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</si>
  <si>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</si>
  <si>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</si>
  <si>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</si>
  <si>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</si>
  <si>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</si>
  <si>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</si>
  <si>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</si>
  <si>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</si>
  <si>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</si>
  <si>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</si>
  <si>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</si>
  <si>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</si>
  <si>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</si>
  <si>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</si>
  <si>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</si>
  <si>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</si>
  <si>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</si>
  <si>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</si>
  <si>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</si>
  <si>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</si>
  <si>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</si>
  <si>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</si>
  <si>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</si>
  <si>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</si>
  <si>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</si>
  <si>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</si>
  <si>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</si>
  <si>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</si>
  <si>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</si>
  <si>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</si>
  <si>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</si>
  <si>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</si>
  <si>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</si>
  <si>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</si>
  <si>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</si>
  <si>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</si>
  <si>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</si>
  <si>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</si>
  <si>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</si>
  <si>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</si>
  <si>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</si>
  <si>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</si>
  <si>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</si>
  <si>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</si>
  <si>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</si>
  <si>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</si>
  <si>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</si>
  <si>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</si>
  <si>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</si>
  <si>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</si>
  <si>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</si>
  <si>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</si>
  <si>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</si>
  <si>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</si>
  <si>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</si>
  <si>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</si>
  <si>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</si>
  <si>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</si>
  <si>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</si>
  <si>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</si>
  <si>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</si>
  <si>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</si>
  <si>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</si>
  <si>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</si>
  <si>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</si>
  <si>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</si>
  <si>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</si>
  <si>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</si>
  <si>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</si>
  <si>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</si>
  <si>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</si>
  <si>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</si>
  <si>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</si>
  <si>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</si>
  <si>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</si>
  <si>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</si>
  <si>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</si>
  <si>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</si>
  <si>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</si>
  <si>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</si>
  <si>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</si>
  <si>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</si>
  <si>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</si>
  <si>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</si>
  <si>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</si>
  <si>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</si>
  <si>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</si>
  <si>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</si>
  <si>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</si>
  <si>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</si>
  <si>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</si>
  <si>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</si>
  <si>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</si>
  <si>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</si>
  <si>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</si>
  <si>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</si>
  <si>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</si>
  <si>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</si>
  <si>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</si>
  <si>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</si>
  <si>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</si>
  <si>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</si>
  <si>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</si>
  <si>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</si>
  <si>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</si>
  <si>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</si>
  <si>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</si>
  <si>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</si>
  <si>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</si>
  <si>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</si>
  <si>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</si>
  <si>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</si>
  <si>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</si>
  <si>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</si>
  <si>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</si>
  <si>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</si>
  <si>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</si>
  <si>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</si>
  <si>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</si>
  <si>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</si>
  <si>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</si>
  <si>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</si>
  <si>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</si>
  <si>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</si>
  <si>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</si>
  <si>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</si>
  <si>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</si>
  <si>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</si>
  <si>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</si>
  <si>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</si>
  <si>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</si>
  <si>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</si>
  <si>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</si>
  <si>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</si>
  <si>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</si>
  <si>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</si>
  <si>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</si>
  <si>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</si>
  <si>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</si>
  <si>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</si>
  <si>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</si>
  <si>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</si>
  <si>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</si>
  <si>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</si>
  <si>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</si>
  <si>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</si>
  <si>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</si>
  <si>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</si>
  <si>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</si>
  <si>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</si>
  <si>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</si>
  <si>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</si>
  <si>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</si>
  <si>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</si>
  <si>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</si>
  <si>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</si>
  <si>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</si>
  <si>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</si>
  <si>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</si>
  <si>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</si>
  <si>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</si>
  <si>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</si>
  <si>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</si>
  <si>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</si>
  <si>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</si>
  <si>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</si>
  <si>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</si>
  <si>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</si>
  <si>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</si>
  <si>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</si>
  <si>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</si>
  <si>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</si>
  <si>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</si>
  <si>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</si>
  <si>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</si>
  <si>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</si>
  <si>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</si>
  <si>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</si>
  <si>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</si>
  <si>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</si>
  <si>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</si>
  <si>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</si>
  <si>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</si>
  <si>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</si>
  <si>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</si>
  <si>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</si>
  <si>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</si>
  <si>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</si>
  <si>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</si>
  <si>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</si>
  <si>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</si>
  <si>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</si>
  <si>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</si>
  <si>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</si>
  <si>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</si>
  <si>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</si>
  <si>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</si>
  <si>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</si>
  <si>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</si>
  <si>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</si>
  <si>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</si>
  <si>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</si>
  <si>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</si>
  <si>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</si>
  <si>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</si>
  <si>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</si>
  <si>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</si>
  <si>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</si>
  <si>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</si>
  <si>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</si>
  <si>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</si>
  <si>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</si>
  <si>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</si>
  <si>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</si>
  <si>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</si>
  <si>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</si>
  <si>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</si>
  <si>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</si>
  <si>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</si>
  <si>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</si>
  <si>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</si>
  <si>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</si>
  <si>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</si>
  <si>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</si>
  <si>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</si>
  <si>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</si>
  <si>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</si>
  <si>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</si>
  <si>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</si>
  <si>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</si>
  <si>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</si>
  <si>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</si>
  <si>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</si>
  <si>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</si>
  <si>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</si>
  <si>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</si>
  <si>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</si>
  <si>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</si>
  <si>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</si>
  <si>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</si>
  <si>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</si>
  <si>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</si>
  <si>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</si>
  <si>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</si>
  <si>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</si>
  <si>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</si>
  <si>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</si>
  <si>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</si>
  <si>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</si>
  <si>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</si>
  <si>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</si>
  <si>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</si>
  <si>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</si>
  <si>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</si>
  <si>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</si>
  <si>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</si>
  <si>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</si>
  <si>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</si>
  <si>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</si>
  <si>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</si>
  <si>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</si>
  <si>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</si>
  <si>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</si>
  <si>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</si>
  <si>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</si>
  <si>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</si>
  <si>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</si>
  <si>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</si>
  <si>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</si>
  <si>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</si>
  <si>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</si>
  <si>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</si>
  <si>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</si>
  <si>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</si>
  <si>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</si>
  <si>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</si>
  <si>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</si>
  <si>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</si>
  <si>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</si>
  <si>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</si>
  <si>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</si>
  <si>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</si>
  <si>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</si>
  <si>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</si>
  <si>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</si>
  <si>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</si>
  <si>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</si>
  <si>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</si>
  <si>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</si>
  <si>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</si>
  <si>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</si>
  <si>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</si>
  <si>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</si>
  <si>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</si>
  <si>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</si>
  <si>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</si>
  <si>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</si>
  <si>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</si>
  <si>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</si>
  <si>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</si>
  <si>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</si>
  <si>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</si>
  <si>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</si>
  <si>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</si>
  <si>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</si>
  <si>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</si>
  <si>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</si>
  <si>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</si>
  <si>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</si>
  <si>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</si>
  <si>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</si>
  <si>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</si>
  <si>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</si>
  <si>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</si>
  <si>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</si>
  <si>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</si>
  <si>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</si>
  <si>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</si>
  <si>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</si>
  <si>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</si>
  <si>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</si>
  <si>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</si>
  <si>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</si>
  <si>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</si>
  <si>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</si>
  <si>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</si>
  <si>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</si>
  <si>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</si>
  <si>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</si>
  <si>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</si>
  <si>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</si>
  <si>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</si>
  <si>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</si>
  <si>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</si>
  <si>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</si>
  <si>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</si>
  <si>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</si>
  <si>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</si>
  <si>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</si>
  <si>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</si>
  <si>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</si>
  <si>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</si>
  <si>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</si>
  <si>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</si>
  <si>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</si>
  <si>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</si>
  <si>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</si>
  <si>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</si>
  <si>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</si>
  <si>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</si>
  <si>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</si>
  <si>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</si>
  <si>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</si>
  <si>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</si>
  <si>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</si>
  <si>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</si>
  <si>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</si>
  <si>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</si>
  <si>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</si>
  <si>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</si>
  <si>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</si>
  <si>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</si>
  <si>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</si>
  <si>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</si>
  <si>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</si>
  <si>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</si>
  <si>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</si>
  <si>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</si>
  <si>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</si>
  <si>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</si>
  <si>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</si>
  <si>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</si>
  <si>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</si>
  <si>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</si>
  <si>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</si>
  <si>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</si>
  <si>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</si>
  <si>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</si>
  <si>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</si>
  <si>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</si>
  <si>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</si>
  <si>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</si>
  <si>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</si>
  <si>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</si>
  <si>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</si>
  <si>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</si>
  <si>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</si>
  <si>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</si>
  <si>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</si>
  <si>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</si>
  <si>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</si>
  <si>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</si>
  <si>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</si>
  <si>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</si>
  <si>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</si>
  <si>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</si>
  <si>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</si>
  <si>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</si>
  <si>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</si>
  <si>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</si>
  <si>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</si>
  <si>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</si>
  <si>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</si>
  <si>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</si>
  <si>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</si>
  <si>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</si>
  <si>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</si>
  <si>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</si>
  <si>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</si>
  <si>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</si>
  <si>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</si>
  <si>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</si>
  <si>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</si>
  <si>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</si>
  <si>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</si>
  <si>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</si>
  <si>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</si>
  <si>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</si>
  <si>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</si>
  <si>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</si>
  <si>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</si>
  <si>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</si>
  <si>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</si>
  <si>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</si>
  <si>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</si>
  <si>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</si>
  <si>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</si>
  <si>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</si>
  <si>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</si>
  <si>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</si>
  <si>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</si>
  <si>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</si>
  <si>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</si>
  <si>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</si>
  <si>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</si>
  <si>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</si>
  <si>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</si>
  <si>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</si>
  <si>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</si>
  <si>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</si>
  <si>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</si>
  <si>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</si>
  <si>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</si>
  <si>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</si>
  <si>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</si>
  <si>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</si>
  <si>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</si>
  <si>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</si>
  <si>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</si>
  <si>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</si>
  <si>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</si>
  <si>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</si>
  <si>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</si>
  <si>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</si>
  <si>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</si>
  <si>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</si>
  <si>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</si>
  <si>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</si>
  <si>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</si>
  <si>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</si>
  <si>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</si>
  <si>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</si>
  <si>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</si>
  <si>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</si>
  <si>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</si>
  <si>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</si>
  <si>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</si>
  <si>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</si>
  <si>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</si>
  <si>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</si>
  <si>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</si>
  <si>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</si>
  <si>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</si>
  <si>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</si>
  <si>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</si>
  <si>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</si>
  <si>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</si>
  <si>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</si>
  <si>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</si>
  <si>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</si>
  <si>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</si>
  <si>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</si>
  <si>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</si>
  <si>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</si>
  <si>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</si>
  <si>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</si>
  <si>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</si>
  <si>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</si>
  <si>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</si>
  <si>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</si>
  <si>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</si>
  <si>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</si>
  <si>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</si>
  <si>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</si>
  <si>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</si>
  <si>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</si>
  <si>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</si>
  <si>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</si>
  <si>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</si>
  <si>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</si>
  <si>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</si>
  <si>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</si>
  <si>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</si>
  <si>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</si>
  <si>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</si>
  <si>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</si>
  <si>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</si>
  <si>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</si>
  <si>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</si>
  <si>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</si>
  <si>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</si>
  <si>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</si>
  <si>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</si>
  <si>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</si>
  <si>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</si>
  <si>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</si>
  <si>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</si>
  <si>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</si>
  <si>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</si>
  <si>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</si>
  <si>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</si>
  <si>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</si>
  <si>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</si>
  <si>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</si>
  <si>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</si>
  <si>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</si>
  <si>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</si>
  <si>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</si>
  <si>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</si>
  <si>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</si>
  <si>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</si>
  <si>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</si>
  <si>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</si>
  <si>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</si>
  <si>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</si>
  <si>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</si>
  <si>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</si>
  <si>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</si>
  <si>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</si>
  <si>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</si>
  <si>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</si>
  <si>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</si>
  <si>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</si>
  <si>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</si>
  <si>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</si>
  <si>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</si>
  <si>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</si>
  <si>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</si>
  <si>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</si>
  <si>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</si>
  <si>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</si>
  <si>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</si>
  <si>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</si>
  <si>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</si>
  <si>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</si>
  <si>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</si>
  <si>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</si>
  <si>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</si>
  <si>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</si>
  <si>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</si>
  <si>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</si>
  <si>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</si>
  <si>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</si>
  <si>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</si>
  <si>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</si>
  <si>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</si>
  <si>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</si>
  <si>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</si>
  <si>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</si>
  <si>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</si>
  <si>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</si>
  <si>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</si>
  <si>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</si>
  <si>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</si>
  <si>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</si>
  <si>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</si>
  <si>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</si>
  <si>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</si>
  <si>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</si>
  <si>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</si>
  <si>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</si>
  <si>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</si>
  <si>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</si>
  <si>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</si>
  <si>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</si>
  <si>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</si>
  <si>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</si>
  <si>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</si>
  <si>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</si>
  <si>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</si>
  <si>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</si>
  <si>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</si>
  <si>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</si>
  <si>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</si>
  <si>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</si>
  <si>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</si>
  <si>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</si>
  <si>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</si>
  <si>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</si>
  <si>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</si>
  <si>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</si>
  <si>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</si>
  <si>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</si>
  <si>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</si>
  <si>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</si>
  <si>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</si>
  <si>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</si>
  <si>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</si>
  <si>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</si>
  <si>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</si>
  <si>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</si>
  <si>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</si>
  <si>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</si>
  <si>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</si>
  <si>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</si>
  <si>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</si>
  <si>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</si>
  <si>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</si>
  <si>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</si>
  <si>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</si>
  <si>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</si>
  <si>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</si>
  <si>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</si>
  <si>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</si>
  <si>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</si>
  <si>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</si>
  <si>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</si>
  <si>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</si>
  <si>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</si>
  <si>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</si>
  <si>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</si>
  <si>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</si>
  <si>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</si>
  <si>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</si>
  <si>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</si>
  <si>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</si>
  <si>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</si>
  <si>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</si>
  <si>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</si>
  <si>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</si>
  <si>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</si>
  <si>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</si>
  <si>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</si>
  <si>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</si>
  <si>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</si>
  <si>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</si>
  <si>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</si>
  <si>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</si>
  <si>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</si>
  <si>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</si>
  <si>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</si>
  <si>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</si>
  <si>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</si>
  <si>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</si>
  <si>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</si>
  <si>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</si>
  <si>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</si>
  <si>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</si>
  <si>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</si>
  <si>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</si>
  <si>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</si>
  <si>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</si>
  <si>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</si>
  <si>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</si>
  <si>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</si>
  <si>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</si>
  <si>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</si>
  <si>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</si>
  <si>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</si>
  <si>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</si>
  <si>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</si>
  <si>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</si>
  <si>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</si>
  <si>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</si>
  <si>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</si>
  <si>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</si>
  <si>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</si>
  <si>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</si>
  <si>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</si>
  <si>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</si>
  <si>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</si>
  <si>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</si>
  <si>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</si>
  <si>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</si>
  <si>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</si>
  <si>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</si>
  <si>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</si>
  <si>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</si>
  <si>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</si>
  <si>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</si>
  <si>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</si>
  <si>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</si>
  <si>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</si>
  <si>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</si>
  <si>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</si>
  <si>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</si>
  <si>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</si>
  <si>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</si>
  <si>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</si>
  <si>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</si>
  <si>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</si>
  <si>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</si>
  <si>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</si>
  <si>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</si>
  <si>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</si>
  <si>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</si>
  <si>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</si>
  <si>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</si>
  <si>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</si>
  <si>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</si>
  <si>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</si>
  <si>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</si>
  <si>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</si>
  <si>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</si>
  <si>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</si>
  <si>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</si>
  <si>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</si>
  <si>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</si>
  <si>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</si>
  <si>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</si>
  <si>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</si>
  <si>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</si>
  <si>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</si>
  <si>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</si>
  <si>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</si>
  <si>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</si>
  <si>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</si>
  <si>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</si>
  <si>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</si>
  <si>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</si>
  <si>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</si>
  <si>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</si>
  <si>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</si>
  <si>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</si>
  <si>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</si>
  <si>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</si>
  <si>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</si>
  <si>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</si>
  <si>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</si>
  <si>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</si>
  <si>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</si>
  <si>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</si>
  <si>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</si>
  <si>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</si>
  <si>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</si>
  <si>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</si>
  <si>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</si>
  <si>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</si>
  <si>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</si>
  <si>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</si>
  <si>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</si>
  <si>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</si>
  <si>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</si>
  <si>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</si>
  <si>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</si>
  <si>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</si>
  <si>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</si>
  <si>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</si>
  <si>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</si>
  <si>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</si>
  <si>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</si>
  <si>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</si>
  <si>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</si>
  <si>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</si>
  <si>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</si>
  <si>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</si>
  <si>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</si>
  <si>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</si>
  <si>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</si>
  <si>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</si>
  <si>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</si>
  <si>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</si>
  <si>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</si>
  <si>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</si>
  <si>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</si>
  <si>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</si>
  <si>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</si>
  <si>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</si>
  <si>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</si>
  <si>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</si>
  <si>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</si>
  <si>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</si>
  <si>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</si>
  <si>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</si>
  <si>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</si>
  <si>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</si>
  <si>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</si>
  <si>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</si>
  <si>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</si>
  <si>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</si>
  <si>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</si>
  <si>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</si>
  <si>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</si>
  <si>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</si>
  <si>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</si>
  <si>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</si>
  <si>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</si>
  <si>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</si>
  <si>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</si>
  <si>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</si>
  <si>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</si>
  <si>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</si>
  <si>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</si>
  <si>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</si>
  <si>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</si>
  <si>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</si>
  <si>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</si>
  <si>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</si>
  <si>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</si>
  <si>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</si>
  <si>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</si>
  <si>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</si>
  <si>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</si>
  <si>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</si>
  <si>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</si>
  <si>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</si>
  <si>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</si>
  <si>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</si>
  <si>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</si>
  <si>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</si>
  <si>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</si>
  <si>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</si>
  <si>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</si>
  <si>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</si>
  <si>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</si>
  <si>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</si>
  <si>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</si>
  <si>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</si>
  <si>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</si>
  <si>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</si>
  <si>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</si>
  <si>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</si>
  <si>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</si>
  <si>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</si>
  <si>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</si>
  <si>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</si>
  <si>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</si>
  <si>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</si>
  <si>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</si>
  <si>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</si>
  <si>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</si>
  <si>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</si>
  <si>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</si>
  <si>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</si>
  <si>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</si>
  <si>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</si>
  <si>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</si>
  <si>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</si>
  <si>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</si>
  <si>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</si>
  <si>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</si>
  <si>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</si>
  <si>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</si>
  <si>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</si>
  <si>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</si>
  <si>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</si>
  <si>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</si>
  <si>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</si>
  <si>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</si>
  <si>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</si>
  <si>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</si>
  <si>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</si>
  <si>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</si>
  <si>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</si>
  <si>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</si>
  <si>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</si>
  <si>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</si>
  <si>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</si>
  <si>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</si>
  <si>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</si>
  <si>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</si>
  <si>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</si>
  <si>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</si>
  <si>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</si>
  <si>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</si>
  <si>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</si>
  <si>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</si>
  <si>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</si>
  <si>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</si>
  <si>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</si>
  <si>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</si>
  <si>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</si>
  <si>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</si>
  <si>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</si>
  <si>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</si>
  <si>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</si>
  <si>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</si>
  <si>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</si>
  <si>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</si>
  <si>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</si>
  <si>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</si>
  <si>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</si>
  <si>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</si>
  <si>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</si>
  <si>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</si>
  <si>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</si>
  <si>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</si>
  <si>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</si>
  <si>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</si>
  <si>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</si>
  <si>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</si>
  <si>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</si>
  <si>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</si>
  <si>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</si>
  <si>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</si>
  <si>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</si>
  <si>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</si>
  <si>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</si>
  <si>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</si>
  <si>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</si>
  <si>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</si>
  <si>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</si>
  <si>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</si>
  <si>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</si>
  <si>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</si>
  <si>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</si>
  <si>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</si>
  <si>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</si>
  <si>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</si>
  <si>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</si>
  <si>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</si>
  <si>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</si>
  <si>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</si>
  <si>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</si>
  <si>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</si>
  <si>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</si>
  <si>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</si>
  <si>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</si>
  <si>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</si>
  <si>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</si>
  <si>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</si>
  <si>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</si>
  <si>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</si>
  <si>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</si>
  <si>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</si>
  <si>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</si>
  <si>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</si>
  <si>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</si>
  <si>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</si>
  <si>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</si>
  <si>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</si>
  <si>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</si>
  <si>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</si>
  <si>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</si>
  <si>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</si>
  <si>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</si>
  <si>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</si>
  <si>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</si>
  <si>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</si>
  <si>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</si>
  <si>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</si>
  <si>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</si>
  <si>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</si>
  <si>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</si>
  <si>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</si>
  <si>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</si>
  <si>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</si>
  <si>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</si>
  <si>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</si>
  <si>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</si>
  <si>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</si>
  <si>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</si>
  <si>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</si>
  <si>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</si>
  <si>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</si>
  <si>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</si>
  <si>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</si>
  <si>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</si>
  <si>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</si>
  <si>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</si>
  <si>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</si>
  <si>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</si>
  <si>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</si>
  <si>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</si>
  <si>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</si>
  <si>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</si>
  <si>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</si>
  <si>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</si>
  <si>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</si>
  <si>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</si>
  <si>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</si>
  <si>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</si>
  <si>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</si>
  <si>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</si>
  <si>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</si>
  <si>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</si>
  <si>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</si>
  <si>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</si>
  <si>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</si>
  <si>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</si>
  <si>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</si>
  <si>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</si>
  <si>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</si>
  <si>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</si>
  <si>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</si>
  <si>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</si>
  <si>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</si>
  <si>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</si>
  <si>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</si>
  <si>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</si>
  <si>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</si>
  <si>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</si>
  <si>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</si>
  <si>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</si>
  <si>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</si>
  <si>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</si>
  <si>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</si>
  <si>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</si>
  <si>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</si>
  <si>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</si>
  <si>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</si>
  <si>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</si>
  <si>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</si>
  <si>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</si>
  <si>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</si>
  <si>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</si>
  <si>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</si>
  <si>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</si>
  <si>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</si>
  <si>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</si>
  <si>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</si>
  <si>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</si>
  <si>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</si>
  <si>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</si>
  <si>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</si>
  <si>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</si>
  <si>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</si>
  <si>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</si>
  <si>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</si>
  <si>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</si>
  <si>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</si>
  <si>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</si>
  <si>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</si>
  <si>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</si>
  <si>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</si>
  <si>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</si>
  <si>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</si>
  <si>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</si>
  <si>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</si>
  <si>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</si>
  <si>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</si>
  <si>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</si>
  <si>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</si>
  <si>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</si>
  <si>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</si>
  <si>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</si>
  <si>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</si>
  <si>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</si>
  <si>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</si>
  <si>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</si>
  <si>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</si>
  <si>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</si>
  <si>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</si>
  <si>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</si>
  <si>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</si>
  <si>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</si>
  <si>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</si>
  <si>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</si>
  <si>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</si>
  <si>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</si>
  <si>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</si>
  <si>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</si>
  <si>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</si>
  <si>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</si>
  <si>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</si>
  <si>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</si>
  <si>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</si>
  <si>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</si>
  <si>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</si>
  <si>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</si>
  <si>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</si>
  <si>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</si>
  <si>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</si>
  <si>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</si>
  <si>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</si>
  <si>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</si>
  <si>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</si>
  <si>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</si>
  <si>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</si>
  <si>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</si>
  <si>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</si>
  <si>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</si>
  <si>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</si>
  <si>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</si>
  <si>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</si>
  <si>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</si>
  <si>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</si>
  <si>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</si>
  <si>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</si>
  <si>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</si>
  <si>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</si>
  <si>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</si>
  <si>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</si>
  <si>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</si>
  <si>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</si>
  <si>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</si>
  <si>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</si>
  <si>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</si>
  <si>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</si>
  <si>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</si>
  <si>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</si>
  <si>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</si>
  <si>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</si>
  <si>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</si>
  <si>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</si>
  <si>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</si>
  <si>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</si>
  <si>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</si>
  <si>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</si>
  <si>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</si>
  <si>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</si>
  <si>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</si>
  <si>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</si>
  <si>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</si>
  <si>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</si>
  <si>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</si>
  <si>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</si>
  <si>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</si>
  <si>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</si>
  <si>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</si>
  <si>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</si>
  <si>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</si>
  <si>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</si>
  <si>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</si>
  <si>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</si>
  <si>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</si>
  <si>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</si>
  <si>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</si>
  <si>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</si>
  <si>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</si>
  <si>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</si>
  <si>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</si>
  <si>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</si>
  <si>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</si>
  <si>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</si>
  <si>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</si>
  <si>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</si>
  <si>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</si>
  <si>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</si>
  <si>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</si>
  <si>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</si>
  <si>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</si>
  <si>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</si>
  <si>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</si>
  <si>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</si>
  <si>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</si>
  <si>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</si>
  <si>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</si>
  <si>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</si>
  <si>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</si>
  <si>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</si>
  <si>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</si>
  <si>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</si>
  <si>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</si>
  <si>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</si>
  <si>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</si>
  <si>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</si>
  <si>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</si>
  <si>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</si>
  <si>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</si>
  <si>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</si>
  <si>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</si>
  <si>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</si>
  <si>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</si>
  <si>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</si>
  <si>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</si>
  <si>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</si>
  <si>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</si>
  <si>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</si>
  <si>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</si>
  <si>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</si>
  <si>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</si>
  <si>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</si>
  <si>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</si>
  <si>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</si>
  <si>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</si>
  <si>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</si>
  <si>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</si>
  <si>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</si>
  <si>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</si>
  <si>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</si>
  <si>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</si>
  <si>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</si>
  <si>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</si>
  <si>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</si>
  <si>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</si>
  <si>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</si>
  <si>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</si>
  <si>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</si>
  <si>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</si>
  <si>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</si>
  <si>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</si>
  <si>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</si>
  <si>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</si>
  <si>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</si>
  <si>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</si>
  <si>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</si>
  <si>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</si>
  <si>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</si>
  <si>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</si>
  <si>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</si>
  <si>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</si>
  <si>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</si>
  <si>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</si>
  <si>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</si>
  <si>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</si>
  <si>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</si>
  <si>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</si>
  <si>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</si>
  <si>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</si>
  <si>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</si>
  <si>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</si>
  <si>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</si>
  <si>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</si>
  <si>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</si>
  <si>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</si>
  <si>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</si>
  <si>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</si>
  <si>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</si>
  <si>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</si>
  <si>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</si>
  <si>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</si>
  <si>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</si>
  <si>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</si>
  <si>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</si>
  <si>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</si>
  <si>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</si>
  <si>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</si>
  <si>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</si>
  <si>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</si>
  <si>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</si>
  <si>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</si>
  <si>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</si>
  <si>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</si>
  <si>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</si>
  <si>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</si>
  <si>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</si>
  <si>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</si>
  <si>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</si>
  <si>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</si>
  <si>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</si>
  <si>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</si>
  <si>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</si>
  <si>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</si>
  <si>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</si>
  <si>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</si>
  <si>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</si>
  <si>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</si>
  <si>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</si>
  <si>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</si>
  <si>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</si>
  <si>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</si>
  <si>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</si>
  <si>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</si>
  <si>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</si>
  <si>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</si>
  <si>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</si>
  <si>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</si>
  <si>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</si>
  <si>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</si>
  <si>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</si>
  <si>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</si>
  <si>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</si>
  <si>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</si>
  <si>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</si>
  <si>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</si>
  <si>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</si>
  <si>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</si>
  <si>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</si>
  <si>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</si>
  <si>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</si>
  <si>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</si>
  <si>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</si>
  <si>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</si>
  <si>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</si>
  <si>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</si>
  <si>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</si>
  <si>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</si>
  <si>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</si>
  <si>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</si>
  <si>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</si>
  <si>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</si>
  <si>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</si>
  <si>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</si>
  <si>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</si>
  <si>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</si>
  <si>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</si>
  <si>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</si>
  <si>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</si>
  <si>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</si>
  <si>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</si>
  <si>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</si>
  <si>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</si>
  <si>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</si>
  <si>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</si>
  <si>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</si>
  <si>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</si>
  <si>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</si>
  <si>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</si>
  <si>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</si>
  <si>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</si>
  <si>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</si>
  <si>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</si>
  <si>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</si>
  <si>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</si>
  <si>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</si>
  <si>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</si>
  <si>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</si>
  <si>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</si>
  <si>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</si>
  <si>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</si>
  <si>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</si>
  <si>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</si>
  <si>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</si>
  <si>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</si>
  <si>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</si>
  <si>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</si>
  <si>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</si>
  <si>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</si>
  <si>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</si>
  <si>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</si>
  <si>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</si>
  <si>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</si>
  <si>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</si>
  <si>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</si>
  <si>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</si>
  <si>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</si>
  <si>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</si>
  <si>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</si>
  <si>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</si>
  <si>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</si>
  <si>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</si>
  <si>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</si>
  <si>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</si>
  <si>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</si>
  <si>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</si>
  <si>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</si>
  <si>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</si>
  <si>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</si>
  <si>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</si>
  <si>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</si>
  <si>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</si>
  <si>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</si>
  <si>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</si>
  <si>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</si>
  <si>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</si>
  <si>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</si>
  <si>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</si>
  <si>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</si>
  <si>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</si>
  <si>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</si>
  <si>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</si>
  <si>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</si>
  <si>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</si>
  <si>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</si>
  <si>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</si>
  <si>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</si>
  <si>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</si>
  <si>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</si>
  <si>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</si>
  <si>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</si>
  <si>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</si>
  <si>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</si>
  <si>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</si>
  <si>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</si>
  <si>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</si>
  <si>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</si>
  <si>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</si>
  <si>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</si>
  <si>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</si>
  <si>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</si>
  <si>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</si>
  <si>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</si>
  <si>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</si>
  <si>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</si>
  <si>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</si>
  <si>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</si>
  <si>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</si>
  <si>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</si>
  <si>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</si>
  <si>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</si>
  <si>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</si>
  <si>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</si>
  <si>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</si>
  <si>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</si>
  <si>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</si>
  <si>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</si>
  <si>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</si>
  <si>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</si>
  <si>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</si>
  <si>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</si>
  <si>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</si>
  <si>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</si>
  <si>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</si>
  <si>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</si>
  <si>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</si>
  <si>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</si>
  <si>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</si>
  <si>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</si>
  <si>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</si>
  <si>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</si>
  <si>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</si>
  <si>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</si>
  <si>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</si>
  <si>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</si>
  <si>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</si>
  <si>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</si>
  <si>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</si>
  <si>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</si>
  <si>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</si>
  <si>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</si>
  <si>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</si>
  <si>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</si>
  <si>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</si>
  <si>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</si>
  <si>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</si>
  <si>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</si>
  <si>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</si>
  <si>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</si>
  <si>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</si>
  <si>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</si>
  <si>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</si>
  <si>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</si>
  <si>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</si>
  <si>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</si>
  <si>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</si>
  <si>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</si>
  <si>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</si>
  <si>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</si>
  <si>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</si>
  <si>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</si>
  <si>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</si>
  <si>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</si>
  <si>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</si>
  <si>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</si>
  <si>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</si>
  <si>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</si>
  <si>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</si>
  <si>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</si>
  <si>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</si>
  <si>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</si>
  <si>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</si>
  <si>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</si>
  <si>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</si>
  <si>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</si>
  <si>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</si>
  <si>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</si>
  <si>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</si>
  <si>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</si>
  <si>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</si>
  <si>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</si>
  <si>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</si>
  <si>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</si>
  <si>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</si>
  <si>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</si>
  <si>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</si>
  <si>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</si>
  <si>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</si>
  <si>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</si>
  <si>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</si>
  <si>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</si>
  <si>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</si>
  <si>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</si>
  <si>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</si>
  <si>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</si>
  <si>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</si>
  <si>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</si>
  <si>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</si>
  <si>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</si>
  <si>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</si>
  <si>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</si>
  <si>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</si>
  <si>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</si>
  <si>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</si>
  <si>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</si>
  <si>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</si>
  <si>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</si>
  <si>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</si>
  <si>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</si>
  <si>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</si>
  <si>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</si>
  <si>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</si>
  <si>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</si>
  <si>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</si>
  <si>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</si>
  <si>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</si>
  <si>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</si>
  <si>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</si>
  <si>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</si>
  <si>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</si>
  <si>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</si>
  <si>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</si>
  <si>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</si>
  <si>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</si>
  <si>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</si>
  <si>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</si>
  <si>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</si>
  <si>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</si>
  <si>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</si>
  <si>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</si>
  <si>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</si>
  <si>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</si>
  <si>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</si>
  <si>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</si>
  <si>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</si>
  <si>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</si>
  <si>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</si>
  <si>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</si>
  <si>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</si>
  <si>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</si>
  <si>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</si>
  <si>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</si>
  <si>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</si>
  <si>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</si>
  <si>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</si>
  <si>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</si>
  <si>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</si>
  <si>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</si>
  <si>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</si>
  <si>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</si>
  <si>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</si>
  <si>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</si>
  <si>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</si>
  <si>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</si>
  <si>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</si>
  <si>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</si>
  <si>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</si>
  <si>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</si>
  <si>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</si>
  <si>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</si>
  <si>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</si>
  <si>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</si>
  <si>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</si>
  <si>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</si>
  <si>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</si>
  <si>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</si>
  <si>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</si>
  <si>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</si>
  <si>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</si>
  <si>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</si>
  <si>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</si>
  <si>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</si>
  <si>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</si>
  <si>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</si>
  <si>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</si>
  <si>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</si>
  <si>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</si>
  <si>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</si>
  <si>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</si>
  <si>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</si>
  <si>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</si>
  <si>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</si>
  <si>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</si>
  <si>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</si>
  <si>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</si>
  <si>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</si>
  <si>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</si>
  <si>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</si>
  <si>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</si>
  <si>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</si>
  <si>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</si>
  <si>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</si>
  <si>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</si>
  <si>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</si>
  <si>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</si>
  <si>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</si>
  <si>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</si>
  <si>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</si>
  <si>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</si>
  <si>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</si>
  <si>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</si>
  <si>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</si>
  <si>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</si>
  <si>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</si>
  <si>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</si>
  <si>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</si>
  <si>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</si>
  <si>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</si>
  <si>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</si>
  <si>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</si>
  <si>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</si>
  <si>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</si>
  <si>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</si>
  <si>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</si>
  <si>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</si>
  <si>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</si>
  <si>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</si>
  <si>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</si>
  <si>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</si>
  <si>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</si>
  <si>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</si>
  <si>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</si>
  <si>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</si>
  <si>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</si>
  <si>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</si>
  <si>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</si>
  <si>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</si>
  <si>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</si>
  <si>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</si>
  <si>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</si>
  <si>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</si>
  <si>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</si>
  <si>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</si>
  <si>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</si>
  <si>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</si>
  <si>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</si>
  <si>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</si>
  <si>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</si>
  <si>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</si>
  <si>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</si>
  <si>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</si>
  <si>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</si>
  <si>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</si>
  <si>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</si>
  <si>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</si>
  <si>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</si>
  <si>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</si>
  <si>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</si>
  <si>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</si>
  <si>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</si>
  <si>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</si>
  <si>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</si>
  <si>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</si>
  <si>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</si>
  <si>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</si>
  <si>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</si>
  <si>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</si>
  <si>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</si>
  <si>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</si>
  <si>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</si>
  <si>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</si>
  <si>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</si>
  <si>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</si>
  <si>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</si>
  <si>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</si>
  <si>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</si>
  <si>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</si>
  <si>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</si>
  <si>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</si>
  <si>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</si>
  <si>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</si>
  <si>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</si>
  <si>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</si>
  <si>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</si>
  <si>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</si>
  <si>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</si>
  <si>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</si>
  <si>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</si>
  <si>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</si>
  <si>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</si>
  <si>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</si>
  <si>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</si>
  <si>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</si>
  <si>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</si>
  <si>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</si>
  <si>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</si>
  <si>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</si>
  <si>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</si>
  <si>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</si>
  <si>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</si>
  <si>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</si>
  <si>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</si>
  <si>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</si>
  <si>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</si>
  <si>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</si>
  <si>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</si>
  <si>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</si>
  <si>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</si>
  <si>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</si>
  <si>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</si>
  <si>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</si>
  <si>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</si>
  <si>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</si>
  <si>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</si>
  <si>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</si>
  <si>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</si>
  <si>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</si>
  <si>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</si>
  <si>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</si>
  <si>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</si>
  <si>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</si>
  <si>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</si>
  <si>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</si>
  <si>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</si>
  <si>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</si>
  <si>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</si>
  <si>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</si>
  <si>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</si>
  <si>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</si>
  <si>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</si>
  <si>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</si>
  <si>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</si>
  <si>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</si>
  <si>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</si>
  <si>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</si>
  <si>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</si>
  <si>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</si>
  <si>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</si>
  <si>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</si>
  <si>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</si>
  <si>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</si>
  <si>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</si>
  <si>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</si>
  <si>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</si>
  <si>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</si>
  <si>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</si>
  <si>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</si>
  <si>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</si>
  <si>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</si>
  <si>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</si>
  <si>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</si>
  <si>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</si>
  <si>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</si>
  <si>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</si>
  <si>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</si>
  <si>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</si>
  <si>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</si>
  <si>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</si>
  <si>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</si>
  <si>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</si>
  <si>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</si>
  <si>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</si>
  <si>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</si>
  <si>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</si>
  <si>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</si>
  <si>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</si>
  <si>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</si>
  <si>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</si>
  <si>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</si>
  <si>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</si>
  <si>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</si>
  <si>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</si>
  <si>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</si>
  <si>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</si>
  <si>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</si>
  <si>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</si>
  <si>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</si>
  <si>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</si>
  <si>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</si>
  <si>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</si>
  <si>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</si>
  <si>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</si>
  <si>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</si>
  <si>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</si>
  <si>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</si>
  <si>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</si>
  <si>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</si>
  <si>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</si>
  <si>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</si>
  <si>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</si>
  <si>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</si>
  <si>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</si>
  <si>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</si>
  <si>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</si>
  <si>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</si>
  <si>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</si>
  <si>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</si>
  <si>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</si>
  <si>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</si>
  <si>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</si>
  <si>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</si>
  <si>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</si>
  <si>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</si>
  <si>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</si>
  <si>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</si>
  <si>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</si>
  <si>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</si>
  <si>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</si>
  <si>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</si>
  <si>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</si>
  <si>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</si>
  <si>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</si>
  <si>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</si>
  <si>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</si>
  <si>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</si>
  <si>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</si>
  <si>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</si>
  <si>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</si>
  <si>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</si>
  <si>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</si>
  <si>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</si>
  <si>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</si>
  <si>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</si>
  <si>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</si>
  <si>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</si>
  <si>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</si>
  <si>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</si>
  <si>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</si>
  <si>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</si>
  <si>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</si>
  <si>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</si>
  <si>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</si>
  <si>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</si>
  <si>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</si>
  <si>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</si>
  <si>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</si>
  <si>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</si>
  <si>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</si>
  <si>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</si>
  <si>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</si>
  <si>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</si>
  <si>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</si>
  <si>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</si>
  <si>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</si>
  <si>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</si>
  <si>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</si>
  <si>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</si>
  <si>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</si>
  <si>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</si>
  <si>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</si>
  <si>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</si>
  <si>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</si>
  <si>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</si>
  <si>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</si>
  <si>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</si>
  <si>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</si>
  <si>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</si>
  <si>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</si>
  <si>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</si>
  <si>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</si>
  <si>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</si>
  <si>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</si>
  <si>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</si>
  <si>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</si>
  <si>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</si>
  <si>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</si>
  <si>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</si>
  <si>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</si>
  <si>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</si>
  <si>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</si>
  <si>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</si>
  <si>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</si>
  <si>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</si>
  <si>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</si>
  <si>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</si>
  <si>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</si>
  <si>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</si>
  <si>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</si>
  <si>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</si>
  <si>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</si>
  <si>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</si>
  <si>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</si>
  <si>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</si>
  <si>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</si>
  <si>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</si>
  <si>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</si>
  <si>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</si>
  <si>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</si>
  <si>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</si>
  <si>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</si>
  <si>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</si>
  <si>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</si>
  <si>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</si>
  <si>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</si>
  <si>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</si>
  <si>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</si>
  <si>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</si>
  <si>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</si>
  <si>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</si>
  <si>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</si>
  <si>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</si>
  <si>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</si>
  <si>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</si>
  <si>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</si>
  <si>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</si>
  <si>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</si>
  <si>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</si>
  <si>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</si>
  <si>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</si>
  <si>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</si>
  <si>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</si>
  <si>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</si>
  <si>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</si>
  <si>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</si>
  <si>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</si>
  <si>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</si>
  <si>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</si>
  <si>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</si>
  <si>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</si>
  <si>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</si>
  <si>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</si>
  <si>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</si>
  <si>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</si>
  <si>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</si>
  <si>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</si>
  <si>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</si>
  <si>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</si>
  <si>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</si>
  <si>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</si>
  <si>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</si>
  <si>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</si>
  <si>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</si>
  <si>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</si>
  <si>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</si>
  <si>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</si>
  <si>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</si>
  <si>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</si>
  <si>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</si>
  <si>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</si>
  <si>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</si>
  <si>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</si>
  <si>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</si>
  <si>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</si>
  <si>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</si>
  <si>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</si>
  <si>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</si>
  <si>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</si>
  <si>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</si>
  <si>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</si>
  <si>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</si>
  <si>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</si>
  <si>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</si>
  <si>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</si>
  <si>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</si>
  <si>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</si>
  <si>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</si>
  <si>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</si>
  <si>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</si>
  <si>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</si>
  <si>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</si>
  <si>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</si>
  <si>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</si>
  <si>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</si>
  <si>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</si>
  <si>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</si>
  <si>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</si>
  <si>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</si>
  <si>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</si>
  <si>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</si>
  <si>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</si>
  <si>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</si>
  <si>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</si>
  <si>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</si>
  <si>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</si>
  <si>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</si>
  <si>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</si>
  <si>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</si>
  <si>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</si>
  <si>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</si>
  <si>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</si>
  <si>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</si>
  <si>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</si>
  <si>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</si>
  <si>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</si>
  <si>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</si>
  <si>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</si>
  <si>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</si>
  <si>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</si>
  <si>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</si>
  <si>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</si>
  <si>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</si>
  <si>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</si>
  <si>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</si>
  <si>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</si>
  <si>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</si>
  <si>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</si>
  <si>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</si>
  <si>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</si>
  <si>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</si>
  <si>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</si>
  <si>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</si>
  <si>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</si>
  <si>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</si>
  <si>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</si>
  <si>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</si>
  <si>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</si>
  <si>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</si>
  <si>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</si>
  <si>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</si>
  <si>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</si>
  <si>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</si>
  <si>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</si>
  <si>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</si>
  <si>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</si>
  <si>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</si>
  <si>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</si>
  <si>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</si>
  <si>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</si>
  <si>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</si>
  <si>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</si>
  <si>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</si>
  <si>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</si>
  <si>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</si>
  <si>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</si>
  <si>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</si>
  <si>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</si>
  <si>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</si>
  <si>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</si>
  <si>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</si>
  <si>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</si>
  <si>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</si>
  <si>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</si>
  <si>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</si>
  <si>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</si>
  <si>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</si>
  <si>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</si>
  <si>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</si>
  <si>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</si>
  <si>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</si>
  <si>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</si>
  <si>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</si>
  <si>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</si>
  <si>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</si>
  <si>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</si>
  <si>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</si>
  <si>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</si>
  <si>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</si>
  <si>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</si>
  <si>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</si>
  <si>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</si>
  <si>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</si>
  <si>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</si>
  <si>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</si>
  <si>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</si>
  <si>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</si>
  <si>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</si>
  <si>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</si>
  <si>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</si>
  <si>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</si>
  <si>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</si>
  <si>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</si>
  <si>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</si>
  <si>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</si>
  <si>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</si>
  <si>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</si>
  <si>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</si>
  <si>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</si>
  <si>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</si>
  <si>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</si>
  <si>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</si>
  <si>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</si>
  <si>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</si>
  <si>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</si>
  <si>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</si>
  <si>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</si>
  <si>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</si>
  <si>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</si>
  <si>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</si>
  <si>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</si>
  <si>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</si>
  <si>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</si>
  <si>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</si>
  <si>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</si>
  <si>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</si>
  <si>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</si>
  <si>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</si>
  <si>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</si>
  <si>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</si>
  <si>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</si>
  <si>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</si>
  <si>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</si>
  <si>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</si>
  <si>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</si>
  <si>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</si>
  <si>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</si>
  <si>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</si>
  <si>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</si>
  <si>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</si>
  <si>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</si>
  <si>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</si>
  <si>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</si>
  <si>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</si>
  <si>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</si>
  <si>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</si>
  <si>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</si>
  <si>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</si>
  <si>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</si>
  <si>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</si>
  <si>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</si>
  <si>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</si>
  <si>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</si>
  <si>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</si>
  <si>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</si>
  <si>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</si>
  <si>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</si>
  <si>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</si>
  <si>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</si>
  <si>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</si>
  <si>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</si>
  <si>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</si>
  <si>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</si>
  <si>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</si>
  <si>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</si>
  <si>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</si>
  <si>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</si>
  <si>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</si>
  <si>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</si>
  <si>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</si>
  <si>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</si>
  <si>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</si>
  <si>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</si>
  <si>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</si>
  <si>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</si>
  <si>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</si>
  <si>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</si>
  <si>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</si>
  <si>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</si>
  <si>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</si>
  <si>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</si>
  <si>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</si>
  <si>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</si>
  <si>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</si>
  <si>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</si>
  <si>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</si>
  <si>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</si>
  <si>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</si>
  <si>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</si>
  <si>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</si>
  <si>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</si>
  <si>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</si>
  <si>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</si>
  <si>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</si>
  <si>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</si>
  <si>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</si>
  <si>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</si>
  <si>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</si>
  <si>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</si>
  <si>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</si>
  <si>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</si>
  <si>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</si>
  <si>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</si>
  <si>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</si>
  <si>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</si>
  <si>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</si>
  <si>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</si>
  <si>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</si>
  <si>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</si>
  <si>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</si>
  <si>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</si>
  <si>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</si>
  <si>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</si>
  <si>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</si>
  <si>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</si>
  <si>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</si>
  <si>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</si>
  <si>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</si>
  <si>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</si>
  <si>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</si>
  <si>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</si>
  <si>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</si>
  <si>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</si>
  <si>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</si>
  <si>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</si>
  <si>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</si>
  <si>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</si>
  <si>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</si>
  <si>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</si>
  <si>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</si>
  <si>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</si>
  <si>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</si>
  <si>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</si>
  <si>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</si>
  <si>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</si>
  <si>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</si>
  <si>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</si>
  <si>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</si>
  <si>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</si>
  <si>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</si>
  <si>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</si>
  <si>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</si>
  <si>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</si>
  <si>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</si>
  <si>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</si>
  <si>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</si>
  <si>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</si>
  <si>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</si>
  <si>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</si>
  <si>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</si>
  <si>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</si>
  <si>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</si>
  <si>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</si>
  <si>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</si>
  <si>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</si>
  <si>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</si>
  <si>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</si>
  <si>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</si>
  <si>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</si>
  <si>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</si>
  <si>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</si>
  <si>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</si>
  <si>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</si>
  <si>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</si>
  <si>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</si>
  <si>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</si>
  <si>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</si>
  <si>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</si>
  <si>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</si>
  <si>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</si>
  <si>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</si>
  <si>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</si>
  <si>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</si>
  <si>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</si>
  <si>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</si>
  <si>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</si>
  <si>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</si>
  <si>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</si>
  <si>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</si>
  <si>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</si>
  <si>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</si>
  <si>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</si>
  <si>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</si>
  <si>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</si>
  <si>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</si>
  <si>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</si>
  <si>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</si>
  <si>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</si>
  <si>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</si>
  <si>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</si>
  <si>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</si>
  <si>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</si>
  <si>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</si>
  <si>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</si>
  <si>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</si>
  <si>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</si>
  <si>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</si>
  <si>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</si>
  <si>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</si>
  <si>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</si>
  <si>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</si>
  <si>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</si>
  <si>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</si>
  <si>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</si>
  <si>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</si>
  <si>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</si>
  <si>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</si>
  <si>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</si>
  <si>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</si>
  <si>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</si>
  <si>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</si>
  <si>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</si>
  <si>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</si>
  <si>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</si>
  <si>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</si>
  <si>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</si>
  <si>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</si>
  <si>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</si>
  <si>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</si>
  <si>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</si>
  <si>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</si>
  <si>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</si>
  <si>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</si>
  <si>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</si>
  <si>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</si>
  <si>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</si>
  <si>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</si>
  <si>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</si>
  <si>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</si>
  <si>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</si>
  <si>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</si>
  <si>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</si>
  <si>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</si>
  <si>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</si>
  <si>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</si>
  <si>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</si>
  <si>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</si>
  <si>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</si>
  <si>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</si>
  <si>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</si>
  <si>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</si>
  <si>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</si>
  <si>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</si>
  <si>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</si>
  <si>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</si>
  <si>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</si>
  <si>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</si>
  <si>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</si>
  <si>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</si>
  <si>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</si>
  <si>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</si>
  <si>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</si>
  <si>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</si>
  <si>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</si>
  <si>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</si>
  <si>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</si>
  <si>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</si>
  <si>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</si>
  <si>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</si>
  <si>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</si>
  <si>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</si>
  <si>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</si>
  <si>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</si>
  <si>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</si>
  <si>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</si>
  <si>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</si>
  <si>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</si>
  <si>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</si>
  <si>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</si>
  <si>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</si>
  <si>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</si>
  <si>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</si>
  <si>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</si>
  <si>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</si>
  <si>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</si>
  <si>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</si>
  <si>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</si>
  <si>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</si>
  <si>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</si>
  <si>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</si>
  <si>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</si>
  <si>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</si>
  <si>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</si>
  <si>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</si>
  <si>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</si>
  <si>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</si>
  <si>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</si>
  <si>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</si>
  <si>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</si>
  <si>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</si>
  <si>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</si>
  <si>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</si>
  <si>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</si>
  <si>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</si>
  <si>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</si>
  <si>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</si>
  <si>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</si>
  <si>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</si>
  <si>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</si>
  <si>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</si>
  <si>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</si>
  <si>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</si>
  <si>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</si>
  <si>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</si>
  <si>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</si>
  <si>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</si>
  <si>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</si>
  <si>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</si>
  <si>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</si>
  <si>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</si>
  <si>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</si>
  <si>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</si>
  <si>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</si>
  <si>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</si>
  <si>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</si>
  <si>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</si>
  <si>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</si>
  <si>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</si>
  <si>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</si>
  <si>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</si>
  <si>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</si>
  <si>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</si>
  <si>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</si>
  <si>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</si>
  <si>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</si>
  <si>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</si>
  <si>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</si>
  <si>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</si>
  <si>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</si>
  <si>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</si>
  <si>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</si>
  <si>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</si>
  <si>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</si>
  <si>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</si>
  <si>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</si>
  <si>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</si>
  <si>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</si>
  <si>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</si>
  <si>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</si>
  <si>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</si>
  <si>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</si>
  <si>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</si>
  <si>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</si>
  <si>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</si>
  <si>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</si>
  <si>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</si>
  <si>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</si>
  <si>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</si>
  <si>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</si>
  <si>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</si>
  <si>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</si>
  <si>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</si>
  <si>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</si>
  <si>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</si>
  <si>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</si>
  <si>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</si>
  <si>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</si>
  <si>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</si>
  <si>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</si>
  <si>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</si>
  <si>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</si>
  <si>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</si>
  <si>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</si>
  <si>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</si>
  <si>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</si>
  <si>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</si>
  <si>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</si>
  <si>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</si>
  <si>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</si>
  <si>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</si>
  <si>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</si>
  <si>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</si>
  <si>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</si>
  <si>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</si>
  <si>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</si>
  <si>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</si>
  <si>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</si>
  <si>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</si>
  <si>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</si>
  <si>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</si>
  <si>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</si>
  <si>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</si>
  <si>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</si>
  <si>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</si>
  <si>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</si>
  <si>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</si>
  <si>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</si>
  <si>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</si>
  <si>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</si>
  <si>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</si>
  <si>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</si>
  <si>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</si>
  <si>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</si>
  <si>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</si>
  <si>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</si>
  <si>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</si>
  <si>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</si>
  <si>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</si>
  <si>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</si>
  <si>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</si>
  <si>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</si>
  <si>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</si>
  <si>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</si>
  <si>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</si>
  <si>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</si>
  <si>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</si>
  <si>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</si>
  <si>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</si>
  <si>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</si>
  <si>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</si>
  <si>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</si>
  <si>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</si>
  <si>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</si>
  <si>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</si>
  <si>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</si>
  <si>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</si>
  <si>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</si>
  <si>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</si>
  <si>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</si>
  <si>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</si>
  <si>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</si>
  <si>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</si>
  <si>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</si>
  <si>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</si>
  <si>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</si>
  <si>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</si>
  <si>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</si>
  <si>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</si>
  <si>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</si>
  <si>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</si>
  <si>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</si>
  <si>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</si>
  <si>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</si>
  <si>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</si>
  <si>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</si>
  <si>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</si>
  <si>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</si>
  <si>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</si>
  <si>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</si>
  <si>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</si>
  <si>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</si>
  <si>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</si>
  <si>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</si>
  <si>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</si>
  <si>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</si>
  <si>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</si>
  <si>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</si>
  <si>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</si>
  <si>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</si>
  <si>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</si>
  <si>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</si>
  <si>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</si>
  <si>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</si>
  <si>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</si>
  <si>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</si>
  <si>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</si>
  <si>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</si>
  <si>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</si>
  <si>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</si>
  <si>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</si>
  <si>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</si>
  <si>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</si>
  <si>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</si>
  <si>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</si>
  <si>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</si>
  <si>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</si>
  <si>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</si>
  <si>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</si>
  <si>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</si>
  <si>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</si>
  <si>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</si>
  <si>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</si>
  <si>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</si>
  <si>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</si>
  <si>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</si>
  <si>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</si>
  <si>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</si>
  <si>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</si>
  <si>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</si>
  <si>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</si>
  <si>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</si>
  <si>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</si>
  <si>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</si>
  <si>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</si>
  <si>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</si>
  <si>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</si>
  <si>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</si>
  <si>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</si>
  <si>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</si>
  <si>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</si>
  <si>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</si>
  <si>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</si>
  <si>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</si>
  <si>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</si>
  <si>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</si>
  <si>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</si>
  <si>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</si>
  <si>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</si>
  <si>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</si>
  <si>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</si>
  <si>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</si>
  <si>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</si>
  <si>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</si>
  <si>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</si>
  <si>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</si>
  <si>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</si>
  <si>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</si>
  <si>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</si>
  <si>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</si>
  <si>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</si>
  <si>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</si>
  <si>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</si>
  <si>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</si>
  <si>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</si>
  <si>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</si>
  <si>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</si>
  <si>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</si>
  <si>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</si>
  <si>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</si>
  <si>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</si>
  <si>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</si>
  <si>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</si>
  <si>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</si>
  <si>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</si>
  <si>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</si>
  <si>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</si>
  <si>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</si>
  <si>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</si>
  <si>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</si>
  <si>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</si>
  <si>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</si>
  <si>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</si>
  <si>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</si>
  <si>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</si>
  <si>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</si>
  <si>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</si>
  <si>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</si>
  <si>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</si>
  <si>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</si>
  <si>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</si>
  <si>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</si>
  <si>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</si>
  <si>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</si>
  <si>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</si>
  <si>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</si>
  <si>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</si>
  <si>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</si>
  <si>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</si>
  <si>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</si>
  <si>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</si>
  <si>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</si>
  <si>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</si>
  <si>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</si>
  <si>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</si>
  <si>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</si>
  <si>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</si>
  <si>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</si>
  <si>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</si>
  <si>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</si>
  <si>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</si>
  <si>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</si>
  <si>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</si>
  <si>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</si>
  <si>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</si>
  <si>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</si>
  <si>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</si>
  <si>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</si>
  <si>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</si>
  <si>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</si>
  <si>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</si>
  <si>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</si>
  <si>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</si>
  <si>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</si>
  <si>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</si>
  <si>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</si>
  <si>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</si>
  <si>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</si>
  <si>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</si>
  <si>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</si>
  <si>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</si>
  <si>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</si>
  <si>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</si>
  <si>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</si>
  <si>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</si>
  <si>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</si>
  <si>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</si>
  <si>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</si>
  <si>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</si>
  <si>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</si>
  <si>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</si>
  <si>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</si>
  <si>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</si>
  <si>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</si>
  <si>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</si>
  <si>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</si>
  <si>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</si>
  <si>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</si>
  <si>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</si>
  <si>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</si>
  <si>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</si>
  <si>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</si>
  <si>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</si>
  <si>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</si>
  <si>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</si>
  <si>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</si>
  <si>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</si>
  <si>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</si>
  <si>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</si>
  <si>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</si>
  <si>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</si>
  <si>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</si>
  <si>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</si>
  <si>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</si>
  <si>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</si>
  <si>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</si>
  <si>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</si>
  <si>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</si>
  <si>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</si>
  <si>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</si>
  <si>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</si>
  <si>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</si>
  <si>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</si>
  <si>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</si>
  <si>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</si>
  <si>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</si>
  <si>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</si>
  <si>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</si>
  <si>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</si>
  <si>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</si>
  <si>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</si>
  <si>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</si>
  <si>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</si>
  <si>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</si>
  <si>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</si>
  <si>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</si>
  <si>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</si>
  <si>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</si>
  <si>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</si>
  <si>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</si>
  <si>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</si>
  <si>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</si>
  <si>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</si>
  <si>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</si>
  <si>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</si>
  <si>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</si>
  <si>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</si>
  <si>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</si>
  <si>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</si>
  <si>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</si>
  <si>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</si>
  <si>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</si>
  <si>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</si>
  <si>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</si>
  <si>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</si>
  <si>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</si>
  <si>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</si>
  <si>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</si>
  <si>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</si>
  <si>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</si>
  <si>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</si>
  <si>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</si>
  <si>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</si>
  <si>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</si>
  <si>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</si>
  <si>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</si>
  <si>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</si>
  <si>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</si>
  <si>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</si>
  <si>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</si>
  <si>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</si>
  <si>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</si>
  <si>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</si>
  <si>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</si>
  <si>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</si>
  <si>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</si>
  <si>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</si>
  <si>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</si>
  <si>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</si>
  <si>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</si>
  <si>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</si>
  <si>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</si>
  <si>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</si>
  <si>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</si>
  <si>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</si>
  <si>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</si>
  <si>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</si>
  <si>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</si>
  <si>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</si>
  <si>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</si>
  <si>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</si>
  <si>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</si>
  <si>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</si>
  <si>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</si>
  <si>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</si>
  <si>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</si>
  <si>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</si>
  <si>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</si>
  <si>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</si>
  <si>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</si>
  <si>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</si>
  <si>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</si>
  <si>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</si>
  <si>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</si>
  <si>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</si>
  <si>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</si>
  <si>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</si>
  <si>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</si>
  <si>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</si>
  <si>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</si>
  <si>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</si>
  <si>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</si>
  <si>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</si>
  <si>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</si>
  <si>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</si>
  <si>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</si>
  <si>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</si>
  <si>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</si>
  <si>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</si>
  <si>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</si>
  <si>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</si>
  <si>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</si>
  <si>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</si>
  <si>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</si>
  <si>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</si>
  <si>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</si>
  <si>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</si>
  <si>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</si>
  <si>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</si>
  <si>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</si>
  <si>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</si>
  <si>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</si>
  <si>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</si>
  <si>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</si>
  <si>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</si>
  <si>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</si>
  <si>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</si>
  <si>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</si>
  <si>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</si>
  <si>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</si>
  <si>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</si>
  <si>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</si>
  <si>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</si>
  <si>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</si>
  <si>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</si>
  <si>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</si>
  <si>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</si>
  <si>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</si>
  <si>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</si>
  <si>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</si>
  <si>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</si>
  <si>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</si>
  <si>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</si>
  <si>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</si>
  <si>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</si>
  <si>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</si>
  <si>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</si>
  <si>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</si>
  <si>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</si>
  <si>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</si>
  <si>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</si>
  <si>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</si>
  <si>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</si>
  <si>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</si>
  <si>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</si>
  <si>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</si>
  <si>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</si>
  <si>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</si>
  <si>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</si>
  <si>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</si>
  <si>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</si>
  <si>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</si>
  <si>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</si>
  <si>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</si>
  <si>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</si>
  <si>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</si>
  <si>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</si>
  <si>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</si>
  <si>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</si>
  <si>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</si>
  <si>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</si>
  <si>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</si>
  <si>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</si>
  <si>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</si>
  <si>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</si>
  <si>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</si>
  <si>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</si>
  <si>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</si>
  <si>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</si>
  <si>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</si>
  <si>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</si>
  <si>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</si>
  <si>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</si>
  <si>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</si>
  <si>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</si>
  <si>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</si>
  <si>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</si>
  <si>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</si>
  <si>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</si>
  <si>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</si>
  <si>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</si>
  <si>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</si>
  <si>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</si>
  <si>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</si>
  <si>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</si>
  <si>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</si>
  <si>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</si>
  <si>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</si>
  <si>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</si>
  <si>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</si>
  <si>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</si>
  <si>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</si>
  <si>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</si>
  <si>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</si>
  <si>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</si>
  <si>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</si>
  <si>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</si>
  <si>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</si>
  <si>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</si>
  <si>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</si>
  <si>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</si>
  <si>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</si>
  <si>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</si>
  <si>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</si>
  <si>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</si>
  <si>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</si>
  <si>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</si>
  <si>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</si>
  <si>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</si>
  <si>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</si>
  <si>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</si>
  <si>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</si>
  <si>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</si>
  <si>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</si>
  <si>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</si>
  <si>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</si>
  <si>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</si>
  <si>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</si>
  <si>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</si>
  <si>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</si>
  <si>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</si>
  <si>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</si>
  <si>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</si>
  <si>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</si>
  <si>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</si>
  <si>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</si>
  <si>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</si>
  <si>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</si>
  <si>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</si>
  <si>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</si>
  <si>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</si>
  <si>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</si>
  <si>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</si>
  <si>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</si>
  <si>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</si>
  <si>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</si>
  <si>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</si>
  <si>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</si>
  <si>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</si>
  <si>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</si>
  <si>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</si>
  <si>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</si>
  <si>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</si>
  <si>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</si>
  <si>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</si>
  <si>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</si>
  <si>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</si>
  <si>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</si>
  <si>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</si>
  <si>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</si>
  <si>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</si>
  <si>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</si>
  <si>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</si>
  <si>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</si>
  <si>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</si>
  <si>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</si>
  <si>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</si>
  <si>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</si>
  <si>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</si>
  <si>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</si>
  <si>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</si>
  <si>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</si>
  <si>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</si>
  <si>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</si>
  <si>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</si>
  <si>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</si>
  <si>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</si>
  <si>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</si>
  <si>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</si>
  <si>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</si>
  <si>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</si>
  <si>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</si>
  <si>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</si>
  <si>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</si>
  <si>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</si>
  <si>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</si>
  <si>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</si>
  <si>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</si>
  <si>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</si>
  <si>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</si>
  <si>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</si>
  <si>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</si>
  <si>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</si>
  <si>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</si>
  <si>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</si>
  <si>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</si>
  <si>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</si>
  <si>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</si>
  <si>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</si>
  <si>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</si>
  <si>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</si>
  <si>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</si>
  <si>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</si>
  <si>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</si>
  <si>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</si>
  <si>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</si>
  <si>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</si>
  <si>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</si>
  <si>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</si>
  <si>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</si>
  <si>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</si>
  <si>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</si>
  <si>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</si>
  <si>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</si>
  <si>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</si>
  <si>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</si>
  <si>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</si>
  <si>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</si>
  <si>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</si>
  <si>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</si>
  <si>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</si>
  <si>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</si>
  <si>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</si>
  <si>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</si>
  <si>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</si>
  <si>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</si>
  <si>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</si>
  <si>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</si>
  <si>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</si>
  <si>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</si>
  <si>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</si>
  <si>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</si>
  <si>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</si>
  <si>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</si>
  <si>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</si>
  <si>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</si>
  <si>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</si>
  <si>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</si>
  <si>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</si>
  <si>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</si>
  <si>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</si>
  <si>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</si>
  <si>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</si>
  <si>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</si>
  <si>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</si>
  <si>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</si>
  <si>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</si>
  <si>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</si>
  <si>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</si>
  <si>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</si>
  <si>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</si>
  <si>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</si>
  <si>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</si>
  <si>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</si>
  <si>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</si>
  <si>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</si>
  <si>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</si>
  <si>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</si>
  <si>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</si>
  <si>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</si>
  <si>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</si>
  <si>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</si>
  <si>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</si>
  <si>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</si>
  <si>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</si>
  <si>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</si>
  <si>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</si>
  <si>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</si>
  <si>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</si>
  <si>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</si>
  <si>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</si>
  <si>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</si>
  <si>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</si>
  <si>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</si>
  <si>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</si>
  <si>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</si>
  <si>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</si>
  <si>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</si>
  <si>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</si>
  <si>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</si>
  <si>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</si>
  <si>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</si>
  <si>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</si>
  <si>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</si>
  <si>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</si>
  <si>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</si>
  <si>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</si>
  <si>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</si>
  <si>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</si>
  <si>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</si>
  <si>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</si>
  <si>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</si>
  <si>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</si>
  <si>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</si>
  <si>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</si>
  <si>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</si>
  <si>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</si>
  <si>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</si>
  <si>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</si>
  <si>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</si>
  <si>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</si>
  <si>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</si>
  <si>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</si>
  <si>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</si>
  <si>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</si>
  <si>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</si>
  <si>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</si>
  <si>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</si>
  <si>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</si>
  <si>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</si>
  <si>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</si>
  <si>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</si>
  <si>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</si>
  <si>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</si>
  <si>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</si>
  <si>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</si>
  <si>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</si>
  <si>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</si>
  <si>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</si>
  <si>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</si>
  <si>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</si>
  <si>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</si>
  <si>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</si>
  <si>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</si>
  <si>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</si>
  <si>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</si>
  <si>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</si>
  <si>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</si>
  <si>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</si>
  <si>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</si>
  <si>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</si>
  <si>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</si>
  <si>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</si>
  <si>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</si>
  <si>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</si>
  <si>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</si>
  <si>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</si>
  <si>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</si>
  <si>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</si>
  <si>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</si>
  <si>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</si>
  <si>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</si>
  <si>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</si>
  <si>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</si>
  <si>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</si>
  <si>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</si>
  <si>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</si>
  <si>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</si>
  <si>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</si>
  <si>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</si>
  <si>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</si>
  <si>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</si>
  <si>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</si>
  <si>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</si>
  <si>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</si>
  <si>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</si>
  <si>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</si>
  <si>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</si>
  <si>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</si>
  <si>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</si>
  <si>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</si>
  <si>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</si>
  <si>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</si>
  <si>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</si>
  <si>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</si>
  <si>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</si>
  <si>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</si>
  <si>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</si>
  <si>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</si>
  <si>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</si>
  <si>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</si>
  <si>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</si>
  <si>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</si>
  <si>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</si>
  <si>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</si>
  <si>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</si>
  <si>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</si>
  <si>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</si>
  <si>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</si>
  <si>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</si>
  <si>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</si>
  <si>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</si>
  <si>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</si>
  <si>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</si>
  <si>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</si>
  <si>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</si>
  <si>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</si>
  <si>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</si>
  <si>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</si>
  <si>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</si>
  <si>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</si>
  <si>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</si>
  <si>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</si>
  <si>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</si>
  <si>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</si>
  <si>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</si>
  <si>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</si>
  <si>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</si>
  <si>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</si>
  <si>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</si>
  <si>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</si>
  <si>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</si>
  <si>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</si>
  <si>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</si>
  <si>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</si>
  <si>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</si>
  <si>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</si>
  <si>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</si>
  <si>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</si>
  <si>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</si>
  <si>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</si>
  <si>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</si>
  <si>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</si>
  <si>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</si>
  <si>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</si>
  <si>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</si>
  <si>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</si>
  <si>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</si>
  <si>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</si>
  <si>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</si>
  <si>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</si>
  <si>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</si>
  <si>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</si>
  <si>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</si>
  <si>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</si>
  <si>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</si>
  <si>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</si>
  <si>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</si>
  <si>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</si>
  <si>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</si>
  <si>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</si>
  <si>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</si>
  <si>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</si>
  <si>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</si>
  <si>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</si>
  <si>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</si>
  <si>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</si>
  <si>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</si>
  <si>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</si>
  <si>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</si>
  <si>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</si>
  <si>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</si>
  <si>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</si>
  <si>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</si>
  <si>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</si>
  <si>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</si>
  <si>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</si>
  <si>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</si>
  <si>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</si>
  <si>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</si>
  <si>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</si>
  <si>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</si>
  <si>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</si>
  <si>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</si>
  <si>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</si>
  <si>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</si>
  <si>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</si>
  <si>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</si>
  <si>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</si>
  <si>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</si>
  <si>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</si>
  <si>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</si>
  <si>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</si>
  <si>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</si>
  <si>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</si>
  <si>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</si>
  <si>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</si>
  <si>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</si>
  <si>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</si>
  <si>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</si>
  <si>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</si>
  <si>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</si>
  <si>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</si>
  <si>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</si>
  <si>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</si>
  <si>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</si>
  <si>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</si>
  <si>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</si>
  <si>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</si>
  <si>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</si>
  <si>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</si>
  <si>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</si>
  <si>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</si>
  <si>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</si>
  <si>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</si>
  <si>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</si>
  <si>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</si>
  <si>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</si>
  <si>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</si>
  <si>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</si>
  <si>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</si>
  <si>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</si>
  <si>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</si>
  <si>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</si>
  <si>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</si>
  <si>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</si>
  <si>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</si>
  <si>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</si>
  <si>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</si>
  <si>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</si>
  <si>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</si>
  <si>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</si>
  <si>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</si>
  <si>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</si>
  <si>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</si>
  <si>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</si>
  <si>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</si>
  <si>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</si>
  <si>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</si>
  <si>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</si>
  <si>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</si>
  <si>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</si>
  <si>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</si>
  <si>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</si>
  <si>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</si>
  <si>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</si>
  <si>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</si>
  <si>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</si>
  <si>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</si>
  <si>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</si>
  <si>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</si>
  <si>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</si>
  <si>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</si>
  <si>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</si>
  <si>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</si>
  <si>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</si>
  <si>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</si>
  <si>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</si>
  <si>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</si>
  <si>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</si>
  <si>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</si>
  <si>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</si>
  <si>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</si>
  <si>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</si>
  <si>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</si>
  <si>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</si>
  <si>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</si>
  <si>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</si>
  <si>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</si>
  <si>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</si>
  <si>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</si>
  <si>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</si>
  <si>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</si>
  <si>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</si>
  <si>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</si>
  <si>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</si>
  <si>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</si>
  <si>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</si>
  <si>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</si>
  <si>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</si>
  <si>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</si>
  <si>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</si>
  <si>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</si>
  <si>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</si>
  <si>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</si>
  <si>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</si>
  <si>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</si>
  <si>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</si>
  <si>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</si>
  <si>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</si>
  <si>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</si>
  <si>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</si>
  <si>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</si>
  <si>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</si>
  <si>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</si>
  <si>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</si>
  <si>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</si>
  <si>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</si>
  <si>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</si>
  <si>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</si>
  <si>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</si>
  <si>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</si>
  <si>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</si>
  <si>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</si>
  <si>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</si>
  <si>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</si>
  <si>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</si>
  <si>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</si>
  <si>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</si>
  <si>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</si>
  <si>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</si>
  <si>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</si>
  <si>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</si>
  <si>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</si>
  <si>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</si>
  <si>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</si>
  <si>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</si>
  <si>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</si>
  <si>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</si>
  <si>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</si>
  <si>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</si>
  <si>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</si>
  <si>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</si>
  <si>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</si>
  <si>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</si>
  <si>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</si>
  <si>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</si>
  <si>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</si>
  <si>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</si>
  <si>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</si>
  <si>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</si>
  <si>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</si>
  <si>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</si>
  <si>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</si>
  <si>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</si>
  <si>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</si>
  <si>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</si>
  <si>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</si>
  <si>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</si>
  <si>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</si>
  <si>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</si>
  <si>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</si>
  <si>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</si>
  <si>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</si>
  <si>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</si>
  <si>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</si>
  <si>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</si>
  <si>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</si>
  <si>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</si>
  <si>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</si>
  <si>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</si>
  <si>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</si>
  <si>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</si>
  <si>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</si>
  <si>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</si>
  <si>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</si>
  <si>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</si>
  <si>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</si>
  <si>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</si>
  <si>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</si>
  <si>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</si>
  <si>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</si>
  <si>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</si>
  <si>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</si>
  <si>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</si>
  <si>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</si>
  <si>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</si>
  <si>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</si>
  <si>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</si>
  <si>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</si>
  <si>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</si>
  <si>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</si>
  <si>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</si>
  <si>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</si>
  <si>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</si>
  <si>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</si>
  <si>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</si>
  <si>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</si>
  <si>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</si>
  <si>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</si>
  <si>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</si>
  <si>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</si>
  <si>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</si>
  <si>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</si>
  <si>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</si>
  <si>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</si>
  <si>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</si>
  <si>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</si>
  <si>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</si>
  <si>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</si>
  <si>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</si>
  <si>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</si>
  <si>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</si>
  <si>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</si>
  <si>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</si>
  <si>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</si>
  <si>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</si>
  <si>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</si>
  <si>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</si>
  <si>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</si>
  <si>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</si>
  <si>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</si>
  <si>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</si>
  <si>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</si>
  <si>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</si>
  <si>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</si>
  <si>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</si>
  <si>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</si>
  <si>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</si>
  <si>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</si>
  <si>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</si>
  <si>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</si>
  <si>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</si>
  <si>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</si>
  <si>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</si>
  <si>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</si>
  <si>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</si>
  <si>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</si>
  <si>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</si>
  <si>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</si>
  <si>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</si>
  <si>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</si>
  <si>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</si>
  <si>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</si>
  <si>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</si>
  <si>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</si>
  <si>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</si>
  <si>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</si>
  <si>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</si>
  <si>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</si>
  <si>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</si>
  <si>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</si>
  <si>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</si>
  <si>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</si>
  <si>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</si>
  <si>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</si>
  <si>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</si>
  <si>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</si>
  <si>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</si>
  <si>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</si>
  <si>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</si>
  <si>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</si>
  <si>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</si>
  <si>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</si>
  <si>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</si>
  <si>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</si>
  <si>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</si>
  <si>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</si>
  <si>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</si>
  <si>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</si>
  <si>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</si>
  <si>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</si>
  <si>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</si>
  <si>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</si>
  <si>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</si>
  <si>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</si>
  <si>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</si>
  <si>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</si>
  <si>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</si>
  <si>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</si>
  <si>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</si>
  <si>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</si>
  <si>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</si>
  <si>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</si>
  <si>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</si>
  <si>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</si>
  <si>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</si>
  <si>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</si>
  <si>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</si>
  <si>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</si>
  <si>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</si>
  <si>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</si>
  <si>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</si>
  <si>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</si>
  <si>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</si>
  <si>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</si>
  <si>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</si>
  <si>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</si>
  <si>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</si>
  <si>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</si>
  <si>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</si>
  <si>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</si>
  <si>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</si>
  <si>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</si>
  <si>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</si>
  <si>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</si>
  <si>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</si>
  <si>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</si>
  <si>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</si>
  <si>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</si>
  <si>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</si>
  <si>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</si>
  <si>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</si>
  <si>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</si>
  <si>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</si>
  <si>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</si>
  <si>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</si>
  <si>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</si>
  <si>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</si>
  <si>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</si>
  <si>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</si>
  <si>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</si>
  <si>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</si>
  <si>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</si>
  <si>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</si>
  <si>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</si>
  <si>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</si>
  <si>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</si>
  <si>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</si>
  <si>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</si>
  <si>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</si>
  <si>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</si>
  <si>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</si>
  <si>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</si>
  <si>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</si>
  <si>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</si>
  <si>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</si>
  <si>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</si>
  <si>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</si>
  <si>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</si>
  <si>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</si>
  <si>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</si>
  <si>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</si>
  <si>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</si>
  <si>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</si>
  <si>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</si>
  <si>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</si>
  <si>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</si>
  <si>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</si>
  <si>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</si>
  <si>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</si>
  <si>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</si>
  <si>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</si>
  <si>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</si>
  <si>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</si>
  <si>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</si>
  <si>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</si>
  <si>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</si>
  <si>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</si>
  <si>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</si>
  <si>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</si>
  <si>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</si>
  <si>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</si>
  <si>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</si>
  <si>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</si>
  <si>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</si>
  <si>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</si>
  <si>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</si>
  <si>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</si>
  <si>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</si>
  <si>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</si>
  <si>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</si>
  <si>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</si>
  <si>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</si>
  <si>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</si>
  <si>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</si>
  <si>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</si>
  <si>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</si>
  <si>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</si>
  <si>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</si>
  <si>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</si>
  <si>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</si>
  <si>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</si>
  <si>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</si>
  <si>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</si>
  <si>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</si>
  <si>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</si>
  <si>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</si>
  <si>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</si>
  <si>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</si>
  <si>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</si>
  <si>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</si>
  <si>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</si>
  <si>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</si>
  <si>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</si>
  <si>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</si>
  <si>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</si>
  <si>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</si>
  <si>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</si>
  <si>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</si>
  <si>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</si>
  <si>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</si>
  <si>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</si>
  <si>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</si>
  <si>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</si>
  <si>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</si>
  <si>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</si>
  <si>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</si>
  <si>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</si>
  <si>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</si>
  <si>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</si>
  <si>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</si>
  <si>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</si>
  <si>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</si>
  <si>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</si>
  <si>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</si>
  <si>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</si>
  <si>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</si>
  <si>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</si>
  <si>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</si>
  <si>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</si>
  <si>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</si>
  <si>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</si>
  <si>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</si>
  <si>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</si>
  <si>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</si>
  <si>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</si>
  <si>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</si>
  <si>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</si>
  <si>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</si>
  <si>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</si>
  <si>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</si>
  <si>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</si>
  <si>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</si>
  <si>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</si>
  <si>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</si>
  <si>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</si>
  <si>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</si>
  <si>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</si>
  <si>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</si>
  <si>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</si>
  <si>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</si>
  <si>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</si>
  <si>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</si>
  <si>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</si>
  <si>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</si>
  <si>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</si>
  <si>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</si>
  <si>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</si>
  <si>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</si>
  <si>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</si>
  <si>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</si>
  <si>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</si>
  <si>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</si>
  <si>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</si>
  <si>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</si>
  <si>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</si>
  <si>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</si>
  <si>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</si>
  <si>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</si>
  <si>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</si>
  <si>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</si>
  <si>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</si>
  <si>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</si>
  <si>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</si>
  <si>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</si>
  <si>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</si>
  <si>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</si>
  <si>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</si>
  <si>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</si>
  <si>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</si>
  <si>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</si>
  <si>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</si>
  <si>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</si>
  <si>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</si>
  <si>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</si>
  <si>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</si>
  <si>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</si>
  <si>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</si>
  <si>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</si>
  <si>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</si>
  <si>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</si>
  <si>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</si>
  <si>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</si>
  <si>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</si>
  <si>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</si>
  <si>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</si>
  <si>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</si>
  <si>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</si>
  <si>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</si>
  <si>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</si>
  <si>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</si>
  <si>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</si>
  <si>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</si>
  <si>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</si>
  <si>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</si>
  <si>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</si>
  <si>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</si>
  <si>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</si>
  <si>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</si>
  <si>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</si>
  <si>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</si>
  <si>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</si>
  <si>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</si>
  <si>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</si>
  <si>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</si>
  <si>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</si>
  <si>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</si>
  <si>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</si>
  <si>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</si>
  <si>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</si>
  <si>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</si>
  <si>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</si>
  <si>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</si>
  <si>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</si>
  <si>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</si>
  <si>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</si>
  <si>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</si>
  <si>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</si>
  <si>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</si>
  <si>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</si>
  <si>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</si>
  <si>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</si>
  <si>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</si>
  <si>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</si>
  <si>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</si>
  <si>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</si>
  <si>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</si>
  <si>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</si>
  <si>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</si>
  <si>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</si>
  <si>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</si>
  <si>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</si>
  <si>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</si>
  <si>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</si>
  <si>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</si>
  <si>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</si>
  <si>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</si>
  <si>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</si>
  <si>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</si>
  <si>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</si>
  <si>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</si>
  <si>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</si>
  <si>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</si>
  <si>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</si>
  <si>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</si>
  <si>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</si>
  <si>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</si>
  <si>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</si>
  <si>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</si>
  <si>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</si>
  <si>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</si>
  <si>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</si>
  <si>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</si>
  <si>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</si>
  <si>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</si>
  <si>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</si>
  <si>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</si>
  <si>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</si>
  <si>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</si>
  <si>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</si>
  <si>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</si>
  <si>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</si>
  <si>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</si>
  <si>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</si>
  <si>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</si>
  <si>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</si>
  <si>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</si>
  <si>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</si>
  <si>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</si>
  <si>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</si>
  <si>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</si>
  <si>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</si>
  <si>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</si>
  <si>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</si>
  <si>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</si>
  <si>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</si>
  <si>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</si>
  <si>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</si>
  <si>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</si>
  <si>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</si>
  <si>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</si>
  <si>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</si>
  <si>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</si>
  <si>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</si>
  <si>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</si>
  <si>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</si>
  <si>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</si>
  <si>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</si>
  <si>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</si>
  <si>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</si>
  <si>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</si>
  <si>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</si>
  <si>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</si>
  <si>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</si>
  <si>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</si>
  <si>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</si>
  <si>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</si>
  <si>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</si>
  <si>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</si>
  <si>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</si>
  <si>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</si>
  <si>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</si>
  <si>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</si>
  <si>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</si>
  <si>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</si>
  <si>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</si>
  <si>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</si>
  <si>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</si>
  <si>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</si>
  <si>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</si>
  <si>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</si>
  <si>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</si>
  <si>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</si>
  <si>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</si>
  <si>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</si>
  <si>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</si>
  <si>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</si>
  <si>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</si>
  <si>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</si>
  <si>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</si>
  <si>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</si>
  <si>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</si>
  <si>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</si>
  <si>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</si>
  <si>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</si>
  <si>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</si>
  <si>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</si>
  <si>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</si>
  <si>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</si>
  <si>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</si>
  <si>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</si>
  <si>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</si>
  <si>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</si>
  <si>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</si>
  <si>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</si>
  <si>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</si>
  <si>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</si>
  <si>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</si>
  <si>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</si>
  <si>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</si>
  <si>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</si>
  <si>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</si>
  <si>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</si>
  <si>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</si>
  <si>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</si>
  <si>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</si>
  <si>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</si>
  <si>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</si>
  <si>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</si>
  <si>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</si>
  <si>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</si>
  <si>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</si>
  <si>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</si>
  <si>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</si>
  <si>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</si>
  <si>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</si>
  <si>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</si>
  <si>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</si>
  <si>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</si>
  <si>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</si>
  <si>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</si>
  <si>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</si>
  <si>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</si>
  <si>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</si>
  <si>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</si>
  <si>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</si>
  <si>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</si>
  <si>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</si>
  <si>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</si>
  <si>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</si>
  <si>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</si>
  <si>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</si>
  <si>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</si>
  <si>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</si>
  <si>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</si>
  <si>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</si>
  <si>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</si>
  <si>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</si>
  <si>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</si>
  <si>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</si>
  <si>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</si>
  <si>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</si>
  <si>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</si>
  <si>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</si>
  <si>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</si>
  <si>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</si>
  <si>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</si>
  <si>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</si>
  <si>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</si>
  <si>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</si>
  <si>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</si>
  <si>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</si>
  <si>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</si>
  <si>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</si>
  <si>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</si>
  <si>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</si>
  <si>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</si>
  <si>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</si>
  <si>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</si>
  <si>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</si>
  <si>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</si>
  <si>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</si>
  <si>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</si>
  <si>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</si>
  <si>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</si>
  <si>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</si>
  <si>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</si>
  <si>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</si>
  <si>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</si>
  <si>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</si>
  <si>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</si>
  <si>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</si>
  <si>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</si>
  <si>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</si>
  <si>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</si>
  <si>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</si>
  <si>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</si>
  <si>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</si>
  <si>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</si>
  <si>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</si>
  <si>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</si>
  <si>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</si>
  <si>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</si>
  <si>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</si>
  <si>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</si>
  <si>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</si>
  <si>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</si>
  <si>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</si>
  <si>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</si>
  <si>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</si>
  <si>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</si>
  <si>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</si>
  <si>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</si>
  <si>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</si>
  <si>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</si>
  <si>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</si>
  <si>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</si>
  <si>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</si>
  <si>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</si>
  <si>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</si>
  <si>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</si>
  <si>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</si>
  <si>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</si>
  <si>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</si>
  <si>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</si>
  <si>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</si>
  <si>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</si>
  <si>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</si>
  <si>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</si>
  <si>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</si>
  <si>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</si>
  <si>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</si>
  <si>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</si>
  <si>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</si>
  <si>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</si>
  <si>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</si>
  <si>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</si>
  <si>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</si>
  <si>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</si>
  <si>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</si>
  <si>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</si>
  <si>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</si>
  <si>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</si>
  <si>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</si>
  <si>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</si>
  <si>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</si>
  <si>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</si>
  <si>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</si>
  <si>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</si>
  <si>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</si>
  <si>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</si>
  <si>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</si>
  <si>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</si>
  <si>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</si>
  <si>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</si>
  <si>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</si>
  <si>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</si>
  <si>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</si>
  <si>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</si>
  <si>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</si>
  <si>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</si>
  <si>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</si>
  <si>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</si>
  <si>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</si>
  <si>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</si>
  <si>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</si>
  <si>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</si>
  <si>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</si>
  <si>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</si>
  <si>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</si>
  <si>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</si>
  <si>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</si>
  <si>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</si>
  <si>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</si>
  <si>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</si>
  <si>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</si>
  <si>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</si>
  <si>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</si>
  <si>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</si>
  <si>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</si>
  <si>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</si>
  <si>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</si>
  <si>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</si>
  <si>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</si>
  <si>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</si>
  <si>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</si>
  <si>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</si>
  <si>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</si>
  <si>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</si>
  <si>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</si>
  <si>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</si>
  <si>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</si>
  <si>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</si>
  <si>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</si>
  <si>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</si>
  <si>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</si>
  <si>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</si>
  <si>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</si>
  <si>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</si>
  <si>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</si>
  <si>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</si>
  <si>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</si>
  <si>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</si>
  <si>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</si>
  <si>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</si>
  <si>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</si>
  <si>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</si>
  <si>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</si>
  <si>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</si>
  <si>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</si>
  <si>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</si>
  <si>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</si>
  <si>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</si>
  <si>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</si>
  <si>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</si>
  <si>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</si>
  <si>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</si>
  <si>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</si>
  <si>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</si>
  <si>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</si>
  <si>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</si>
  <si>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</si>
  <si>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</si>
  <si>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</si>
  <si>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</si>
  <si>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</si>
  <si>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</si>
  <si>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</si>
  <si>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</si>
  <si>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</si>
  <si>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</si>
  <si>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</si>
  <si>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</si>
  <si>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</si>
  <si>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</si>
  <si>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</si>
  <si>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</si>
  <si>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</si>
  <si>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</si>
  <si>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</si>
  <si>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</si>
  <si>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</si>
  <si>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</si>
  <si>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</si>
  <si>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</si>
  <si>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</si>
  <si>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</si>
  <si>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</si>
  <si>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</si>
  <si>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</si>
  <si>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</si>
  <si>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</si>
  <si>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</si>
  <si>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</si>
  <si>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</si>
  <si>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</si>
  <si>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</si>
  <si>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</si>
  <si>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</si>
  <si>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</si>
  <si>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</si>
  <si>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</si>
  <si>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</si>
  <si>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</si>
  <si>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</si>
  <si>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</si>
  <si>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</si>
  <si>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</si>
  <si>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</si>
  <si>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</si>
  <si>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</si>
  <si>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</si>
  <si>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</si>
  <si>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</si>
  <si>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</si>
  <si>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</si>
  <si>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</si>
  <si>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</si>
  <si>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</si>
  <si>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</si>
  <si>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</si>
  <si>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</si>
  <si>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</si>
  <si>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</si>
  <si>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</si>
  <si>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</si>
  <si>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</si>
  <si>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</si>
  <si>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</si>
  <si>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</si>
  <si>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</si>
  <si>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</si>
  <si>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</si>
  <si>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</si>
  <si>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</si>
  <si>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</si>
  <si>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</si>
  <si>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</si>
  <si>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</si>
  <si>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</si>
  <si>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</si>
  <si>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</si>
  <si>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</si>
  <si>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</si>
  <si>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</si>
  <si>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</si>
  <si>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</si>
  <si>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</si>
  <si>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</si>
  <si>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</si>
  <si>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</si>
  <si>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</si>
  <si>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</si>
  <si>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</si>
  <si>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</si>
  <si>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</si>
  <si>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</si>
  <si>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</si>
  <si>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</si>
  <si>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</si>
  <si>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</si>
  <si>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</si>
  <si>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</si>
  <si>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</si>
  <si>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</si>
  <si>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</si>
  <si>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</si>
  <si>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</si>
  <si>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</si>
  <si>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</si>
  <si>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</si>
  <si>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</si>
  <si>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</si>
  <si>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</si>
  <si>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</si>
  <si>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</si>
  <si>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</si>
  <si>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</si>
  <si>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</si>
  <si>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</si>
  <si>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</si>
  <si>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</si>
  <si>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</si>
  <si>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</si>
  <si>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</si>
  <si>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</si>
  <si>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</si>
  <si>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</si>
  <si>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</si>
  <si>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</si>
  <si>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</si>
  <si>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</si>
  <si>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</si>
  <si>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</si>
  <si>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</si>
  <si>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</si>
  <si>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</si>
  <si>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</si>
  <si>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</si>
  <si>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</si>
  <si>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</si>
  <si>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</si>
  <si>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</si>
  <si>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</si>
  <si>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</si>
  <si>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</si>
  <si>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</si>
  <si>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</si>
  <si>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</si>
  <si>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</si>
  <si>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</si>
  <si>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</si>
  <si>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</si>
  <si>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</si>
  <si>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</si>
  <si>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</si>
  <si>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</si>
  <si>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</si>
  <si>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</si>
  <si>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</si>
  <si>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</si>
  <si>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</si>
  <si>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</si>
  <si>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</si>
  <si>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</si>
  <si>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</si>
  <si>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</si>
  <si>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</si>
  <si>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</si>
  <si>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</si>
  <si>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</si>
  <si>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</si>
  <si>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</si>
  <si>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</si>
  <si>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</si>
  <si>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</si>
  <si>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</si>
  <si>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</si>
  <si>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</si>
  <si>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</si>
  <si>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</si>
  <si>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</si>
  <si>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</si>
  <si>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</si>
  <si>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</si>
  <si>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</si>
  <si>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</si>
  <si>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</si>
  <si>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</si>
  <si>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</si>
  <si>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</si>
  <si>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</si>
  <si>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</si>
  <si>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</si>
  <si>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</si>
  <si>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</si>
  <si>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</si>
  <si>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</si>
  <si>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</si>
  <si>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</si>
  <si>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</si>
  <si>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</si>
  <si>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</si>
  <si>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</si>
  <si>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</si>
  <si>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</si>
  <si>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</si>
  <si>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</si>
  <si>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</si>
  <si>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</si>
  <si>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</si>
  <si>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</si>
  <si>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</si>
  <si>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</si>
  <si>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</si>
  <si>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</si>
  <si>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</si>
  <si>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</si>
  <si>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</si>
  <si>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</si>
  <si>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</si>
  <si>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</si>
  <si>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</si>
  <si>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</si>
  <si>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</si>
  <si>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</si>
  <si>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</si>
  <si>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</si>
  <si>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</si>
  <si>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</si>
  <si>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</si>
  <si>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</si>
  <si>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</si>
  <si>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</si>
  <si>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</si>
  <si>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</si>
  <si>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</si>
  <si>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</si>
  <si>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</si>
  <si>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</si>
  <si>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</si>
  <si>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</si>
  <si>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</si>
  <si>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</si>
  <si>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</si>
  <si>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</si>
  <si>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</si>
  <si>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</si>
  <si>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</si>
  <si>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</si>
  <si>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</si>
  <si>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</si>
  <si>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</si>
  <si>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</si>
  <si>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</si>
  <si>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</si>
  <si>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</si>
  <si>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</si>
  <si>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</si>
  <si>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</si>
  <si>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</si>
  <si>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</si>
  <si>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</si>
  <si>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</si>
  <si>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</si>
  <si>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</si>
  <si>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</si>
  <si>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</si>
  <si>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</si>
  <si>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</si>
  <si>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</si>
  <si>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</si>
  <si>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</si>
  <si>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</si>
  <si>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</si>
  <si>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</si>
  <si>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</si>
  <si>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</si>
  <si>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</si>
  <si>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</si>
  <si>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</si>
  <si>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</si>
  <si>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</si>
  <si>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</si>
  <si>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</si>
  <si>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</si>
  <si>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</si>
  <si>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</si>
  <si>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</si>
  <si>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</si>
  <si>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</si>
  <si>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</si>
  <si>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</si>
  <si>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</si>
  <si>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</si>
  <si>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</si>
  <si>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</si>
  <si>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</si>
  <si>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</si>
  <si>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</si>
  <si>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</si>
  <si>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</si>
  <si>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</si>
  <si>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</si>
  <si>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</si>
  <si>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</si>
  <si>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</si>
  <si>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</si>
  <si>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</si>
  <si>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</si>
  <si>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</si>
  <si>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</si>
  <si>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</si>
  <si>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</si>
  <si>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</si>
  <si>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</si>
  <si>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</si>
  <si>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</si>
  <si>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</si>
  <si>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</si>
  <si>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</si>
  <si>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</si>
  <si>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</si>
  <si>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</si>
  <si>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</si>
  <si>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</si>
  <si>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</si>
  <si>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</si>
  <si>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</si>
  <si>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</si>
  <si>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</si>
  <si>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</si>
  <si>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</si>
  <si>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</si>
  <si>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</si>
  <si>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</si>
  <si>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</si>
  <si>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</si>
  <si>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</si>
  <si>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</si>
  <si>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</si>
  <si>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</si>
  <si>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</si>
  <si>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</si>
  <si>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</si>
  <si>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</si>
  <si>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</si>
  <si>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</si>
  <si>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</si>
  <si>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</si>
  <si>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</si>
  <si>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</si>
  <si>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</si>
  <si>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</si>
  <si>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</si>
  <si>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</si>
  <si>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</si>
  <si>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</si>
  <si>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</si>
  <si>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</si>
  <si>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</si>
  <si>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</si>
  <si>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</si>
  <si>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</si>
  <si>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</si>
  <si>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</si>
  <si>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</si>
  <si>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</si>
  <si>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</si>
  <si>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</si>
  <si>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</si>
  <si>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</si>
  <si>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</si>
  <si>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</si>
  <si>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</si>
  <si>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</si>
  <si>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</si>
  <si>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</si>
  <si>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</si>
  <si>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</si>
  <si>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</si>
  <si>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</si>
  <si>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</si>
  <si>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</si>
  <si>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</si>
  <si>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</si>
  <si>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</si>
  <si>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</si>
  <si>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</si>
  <si>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</si>
  <si>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</si>
  <si>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</si>
  <si>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</si>
  <si>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</si>
  <si>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</si>
  <si>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</si>
  <si>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</si>
  <si>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</si>
  <si>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</si>
  <si>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</si>
  <si>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</si>
  <si>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</si>
  <si>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</si>
  <si>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</si>
  <si>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</si>
  <si>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</si>
  <si>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</si>
  <si>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</si>
  <si>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</si>
  <si>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</si>
  <si>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</si>
  <si>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</si>
  <si>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</si>
  <si>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</si>
  <si>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</si>
  <si>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</si>
  <si>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</si>
  <si>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</si>
  <si>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</si>
  <si>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</si>
  <si>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</si>
  <si>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</si>
  <si>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</si>
  <si>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</si>
  <si>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</si>
  <si>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</si>
  <si>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</si>
  <si>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</si>
  <si>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</si>
  <si>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</si>
  <si>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</si>
  <si>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</si>
  <si>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</si>
  <si>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</si>
  <si>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</si>
  <si>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</si>
  <si>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</si>
  <si>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</si>
  <si>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</si>
  <si>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</si>
  <si>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</si>
  <si>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</si>
  <si>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</si>
  <si>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</si>
  <si>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</si>
  <si>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</si>
  <si>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</si>
  <si>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</si>
  <si>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</si>
  <si>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</si>
  <si>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</si>
  <si>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</si>
  <si>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</si>
  <si>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</si>
  <si>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</si>
  <si>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</si>
  <si>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</si>
  <si>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</si>
  <si>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</si>
  <si>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</si>
  <si>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</si>
  <si>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</si>
  <si>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</si>
  <si>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</si>
  <si>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</si>
  <si>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</si>
  <si>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</si>
  <si>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</si>
  <si>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</si>
  <si>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</si>
  <si>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</si>
  <si>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</si>
  <si>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</si>
  <si>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</si>
  <si>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</si>
  <si>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</si>
  <si>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</si>
  <si>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</si>
  <si>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</si>
  <si>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</si>
  <si>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</si>
  <si>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</si>
  <si>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</si>
  <si>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</si>
  <si>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</si>
  <si>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</si>
  <si>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</si>
  <si>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</si>
  <si>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</si>
  <si>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</si>
  <si>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</si>
  <si>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</si>
  <si>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</si>
  <si>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</si>
  <si>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</si>
  <si>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</si>
  <si>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</si>
  <si>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</si>
  <si>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</si>
  <si>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</si>
  <si>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</si>
  <si>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</si>
  <si>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</si>
  <si>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</si>
  <si>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</si>
  <si>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</si>
  <si>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</si>
  <si>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</si>
  <si>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</si>
  <si>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</si>
  <si>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</si>
  <si>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</si>
  <si>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</si>
  <si>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</si>
  <si>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</si>
  <si>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</si>
  <si>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</si>
  <si>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</si>
  <si>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</si>
  <si>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</si>
  <si>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</si>
  <si>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</si>
  <si>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</si>
  <si>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</si>
  <si>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</si>
  <si>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</si>
  <si>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</si>
  <si>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</si>
  <si>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</si>
  <si>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</si>
  <si>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</si>
  <si>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</si>
  <si>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</si>
  <si>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</si>
  <si>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</si>
  <si>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</si>
  <si>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</si>
  <si>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</si>
  <si>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</si>
  <si>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</si>
  <si>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</si>
  <si>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</si>
  <si>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</si>
  <si>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</si>
  <si>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</si>
  <si>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</si>
  <si>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</si>
  <si>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</si>
  <si>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</si>
  <si>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</si>
  <si>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</si>
  <si>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</si>
  <si>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</si>
  <si>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</si>
  <si>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</si>
  <si>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</si>
  <si>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</si>
  <si>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</si>
  <si>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</si>
  <si>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</si>
  <si>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</si>
  <si>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</si>
  <si>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</si>
  <si>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</si>
  <si>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</si>
  <si>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</si>
  <si>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</si>
  <si>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</si>
  <si>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</si>
  <si>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</si>
  <si>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</si>
  <si>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</si>
  <si>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</si>
  <si>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</si>
  <si>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</si>
  <si>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</si>
  <si>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</si>
  <si>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</si>
  <si>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</si>
  <si>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</si>
  <si>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</si>
  <si>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</si>
  <si>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</si>
  <si>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</si>
  <si>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</si>
  <si>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</si>
  <si>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</si>
  <si>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</si>
  <si>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</si>
  <si>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</si>
  <si>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</si>
  <si>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</si>
  <si>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</si>
  <si>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</si>
  <si>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</si>
  <si>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</si>
  <si>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</si>
  <si>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</si>
  <si>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</si>
  <si>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</si>
  <si>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</si>
  <si>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</si>
  <si>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</si>
  <si>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</si>
  <si>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</si>
  <si>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</si>
  <si>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</si>
  <si>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</si>
  <si>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</si>
  <si>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</si>
  <si>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</si>
  <si>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</si>
  <si>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</si>
  <si>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</si>
  <si>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</si>
  <si>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</si>
  <si>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</si>
  <si>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</si>
  <si>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</si>
  <si>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</si>
  <si>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</si>
  <si>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</si>
  <si>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</si>
  <si>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</si>
  <si>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</si>
  <si>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</si>
  <si>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</si>
  <si>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</si>
  <si>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</si>
  <si>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</si>
  <si>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</si>
  <si>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</si>
  <si>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</si>
  <si>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</si>
  <si>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</si>
  <si>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</si>
  <si>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</si>
  <si>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</si>
  <si>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</si>
  <si>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</si>
  <si>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</si>
  <si>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</si>
  <si>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</si>
  <si>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</si>
  <si>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</si>
  <si>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</si>
  <si>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</si>
  <si>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</si>
  <si>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</si>
  <si>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</si>
  <si>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</si>
  <si>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</si>
  <si>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</si>
  <si>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</si>
  <si>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</si>
  <si>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</si>
  <si>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</si>
  <si>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</si>
  <si>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</si>
  <si>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</si>
  <si>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</si>
  <si>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</si>
  <si>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</si>
  <si>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</si>
  <si>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</si>
  <si>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</si>
  <si>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</si>
  <si>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</si>
  <si>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</si>
  <si>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</si>
  <si>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</si>
  <si>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</si>
  <si>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</si>
  <si>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</si>
  <si>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</si>
  <si>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</si>
  <si>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</si>
  <si>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</si>
  <si>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</si>
  <si>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</si>
  <si>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</si>
  <si>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</si>
  <si>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</si>
  <si>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</si>
  <si>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</si>
  <si>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</si>
  <si>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</si>
  <si>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</si>
  <si>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</si>
  <si>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</si>
  <si>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</si>
  <si>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</si>
  <si>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</si>
  <si>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</si>
  <si>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</si>
  <si>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</si>
  <si>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</si>
  <si>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</si>
  <si>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</si>
  <si>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</si>
  <si>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</si>
  <si>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</si>
  <si>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</si>
  <si>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</si>
  <si>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</si>
  <si>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</si>
  <si>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</si>
  <si>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</si>
  <si>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</si>
  <si>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</si>
  <si>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</si>
  <si>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</si>
  <si>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</si>
  <si>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</si>
  <si>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</si>
  <si>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</si>
  <si>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</si>
  <si>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</si>
  <si>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</si>
  <si>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</si>
  <si>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</si>
  <si>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</si>
  <si>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</si>
  <si>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</si>
  <si>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</si>
  <si>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</si>
  <si>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</si>
  <si>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</si>
  <si>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</si>
  <si>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</si>
  <si>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</si>
  <si>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</si>
  <si>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</si>
  <si>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</si>
  <si>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</si>
  <si>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</si>
  <si>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</si>
  <si>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</si>
  <si>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</si>
  <si>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</si>
  <si>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</si>
  <si>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</si>
  <si>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</si>
  <si>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</si>
  <si>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</si>
  <si>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</si>
  <si>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</si>
  <si>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</si>
  <si>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</si>
  <si>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</si>
  <si>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</si>
  <si>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</si>
  <si>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</si>
  <si>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</si>
  <si>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</si>
  <si>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</si>
  <si>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</si>
  <si>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</si>
  <si>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</si>
  <si>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</si>
  <si>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</si>
  <si>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</si>
  <si>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</si>
  <si>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</si>
  <si>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</si>
  <si>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</si>
  <si>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</si>
  <si>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</si>
  <si>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</si>
  <si>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</si>
  <si>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</si>
  <si>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</si>
  <si>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</si>
  <si>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</si>
  <si>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</si>
  <si>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</si>
  <si>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</si>
  <si>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</si>
  <si>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</si>
  <si>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</si>
  <si>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</si>
  <si>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</si>
  <si>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</si>
  <si>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</si>
  <si>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</si>
  <si>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</si>
  <si>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</si>
  <si>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</si>
  <si>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</si>
  <si>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</si>
  <si>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</si>
  <si>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</si>
  <si>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</si>
  <si>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</si>
  <si>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</si>
  <si>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</si>
  <si>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</si>
  <si>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</si>
  <si>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</si>
  <si>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</si>
  <si>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</si>
  <si>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</si>
  <si>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</si>
  <si>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</si>
  <si>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</si>
  <si>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</si>
  <si>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</si>
  <si>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</si>
  <si>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</si>
  <si>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</si>
  <si>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</si>
  <si>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</si>
  <si>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</si>
  <si>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</si>
  <si>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</si>
  <si>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</si>
  <si>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</si>
  <si>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</si>
  <si>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</si>
  <si>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</si>
  <si>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</si>
  <si>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</si>
  <si>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</si>
  <si>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</si>
  <si>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</si>
  <si>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</si>
  <si>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</si>
  <si>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</si>
  <si>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</si>
  <si>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</si>
  <si>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</si>
  <si>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</si>
  <si>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</si>
  <si>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</si>
  <si>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</si>
  <si>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</si>
  <si>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</si>
  <si>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</si>
  <si>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</si>
  <si>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</si>
  <si>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</si>
  <si>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</si>
  <si>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</si>
  <si>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</si>
  <si>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</si>
  <si>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</si>
  <si>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</si>
  <si>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</si>
  <si>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</si>
  <si>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</si>
  <si>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</si>
  <si>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</si>
  <si>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</si>
  <si>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</si>
  <si>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</si>
  <si>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</si>
  <si>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</si>
  <si>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</si>
  <si>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</si>
  <si>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</si>
  <si>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</si>
  <si>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</si>
  <si>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</si>
  <si>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</si>
  <si>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</si>
  <si>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</si>
  <si>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</si>
  <si>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</si>
  <si>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</si>
  <si>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</si>
  <si>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</si>
  <si>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</si>
  <si>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</si>
  <si>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</si>
  <si>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</si>
  <si>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</si>
  <si>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</si>
  <si>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</si>
  <si>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</si>
  <si>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</si>
  <si>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</si>
  <si>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</si>
  <si>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</si>
  <si>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</si>
  <si>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</si>
  <si>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</si>
  <si>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</si>
  <si>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</si>
  <si>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</si>
  <si>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</si>
  <si>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</si>
  <si>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</si>
  <si>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</si>
  <si>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</si>
  <si>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</si>
  <si>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</si>
  <si>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</si>
  <si>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</si>
  <si>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</si>
  <si>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</si>
  <si>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</si>
  <si>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</si>
  <si>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</si>
  <si>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</si>
  <si>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</si>
  <si>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</si>
  <si>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</si>
  <si>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</si>
  <si>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</si>
  <si>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</si>
  <si>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</si>
  <si>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</si>
  <si>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</si>
  <si>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</si>
  <si>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</si>
  <si>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</si>
  <si>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</si>
  <si>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</si>
  <si>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</si>
  <si>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</si>
  <si>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</si>
  <si>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</si>
  <si>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</si>
  <si>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</si>
  <si>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</si>
  <si>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</si>
  <si>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</si>
  <si>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</si>
  <si>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</si>
  <si>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</si>
  <si>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</si>
  <si>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</si>
  <si>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</si>
  <si>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</si>
  <si>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</si>
  <si>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</si>
  <si>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</si>
  <si>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</si>
  <si>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</si>
  <si>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</si>
  <si>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</si>
  <si>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</si>
  <si>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</si>
  <si>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</si>
  <si>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</si>
  <si>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</si>
  <si>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</si>
  <si>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</si>
  <si>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</si>
  <si>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</si>
  <si>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</si>
  <si>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</si>
  <si>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</si>
  <si>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</si>
  <si>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</si>
  <si>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</si>
  <si>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</si>
  <si>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</si>
  <si>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</si>
  <si>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</si>
  <si>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</si>
  <si>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</si>
  <si>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</si>
  <si>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</si>
  <si>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</si>
  <si>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</si>
  <si>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</si>
  <si>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</si>
  <si>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</si>
  <si>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</si>
  <si>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</si>
  <si>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</si>
  <si>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</si>
  <si>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</si>
  <si>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</si>
  <si>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</si>
  <si>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</si>
  <si>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</si>
  <si>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</si>
  <si>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</si>
  <si>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</si>
  <si>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</si>
  <si>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</si>
  <si>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</si>
  <si>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</si>
  <si>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</si>
  <si>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</si>
  <si>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</si>
  <si>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</si>
  <si>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</si>
  <si>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</si>
  <si>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</si>
  <si>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</si>
  <si>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</si>
  <si>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</si>
  <si>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</si>
  <si>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</si>
  <si>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</si>
  <si>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</si>
  <si>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</si>
  <si>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</si>
  <si>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</si>
  <si>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</si>
  <si>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</si>
  <si>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</si>
  <si>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</si>
  <si>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</si>
  <si>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</si>
  <si>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</si>
  <si>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</si>
  <si>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</si>
  <si>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</si>
  <si>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</si>
  <si>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</si>
  <si>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</si>
  <si>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</si>
  <si>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</si>
  <si>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</si>
  <si>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</si>
  <si>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</si>
  <si>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</si>
  <si>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</si>
  <si>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</si>
  <si>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</si>
  <si>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</si>
  <si>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</si>
  <si>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</si>
  <si>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</si>
  <si>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</si>
  <si>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</si>
  <si>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</si>
  <si>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</si>
  <si>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</si>
  <si>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</si>
  <si>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</si>
  <si>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</si>
  <si>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</si>
  <si>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</si>
  <si>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</si>
  <si>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</si>
  <si>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</si>
  <si>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</si>
  <si>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</si>
  <si>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</si>
  <si>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</si>
  <si>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</si>
  <si>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</si>
  <si>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</si>
  <si>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</si>
  <si>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</si>
  <si>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</si>
  <si>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</si>
  <si>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</si>
  <si>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</si>
  <si>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</si>
  <si>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</si>
  <si>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</si>
  <si>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</si>
  <si>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</si>
  <si>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</si>
  <si>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</si>
  <si>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</si>
  <si>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</si>
  <si>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</si>
  <si>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</si>
  <si>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</si>
  <si>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</si>
  <si>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</si>
  <si>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</si>
  <si>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</si>
  <si>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</si>
  <si>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</si>
  <si>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</si>
  <si>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</si>
  <si>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</si>
  <si>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</si>
  <si>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</si>
  <si>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</si>
  <si>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</si>
  <si>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</si>
  <si>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</si>
  <si>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</si>
  <si>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</si>
  <si>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</si>
  <si>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</si>
  <si>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</si>
  <si>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</si>
  <si>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</si>
  <si>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</si>
  <si>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</si>
  <si>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</si>
  <si>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</si>
  <si>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</si>
  <si>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</si>
  <si>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</si>
  <si>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</si>
  <si>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</si>
  <si>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</si>
  <si>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</si>
  <si>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</si>
  <si>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</si>
  <si>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</si>
  <si>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</si>
  <si>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</si>
  <si>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</si>
  <si>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</si>
  <si>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</si>
  <si>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</si>
  <si>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</si>
  <si>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</si>
  <si>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</si>
  <si>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</si>
  <si>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</si>
  <si>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</si>
  <si>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</si>
  <si>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</si>
  <si>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</si>
  <si>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</si>
  <si>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</si>
  <si>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</si>
  <si>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</si>
  <si>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</si>
  <si>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</si>
  <si>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</si>
  <si>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</si>
  <si>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</si>
  <si>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</si>
  <si>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</si>
  <si>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</si>
  <si>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</si>
  <si>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</si>
  <si>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</si>
  <si>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</si>
  <si>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</si>
  <si>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</si>
  <si>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</si>
  <si>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</si>
  <si>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</si>
  <si>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</si>
  <si>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</si>
  <si>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</si>
  <si>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</si>
  <si>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</si>
  <si>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</si>
  <si>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</si>
  <si>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</si>
  <si>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</si>
  <si>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</si>
  <si>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</si>
  <si>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</si>
  <si>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</si>
  <si>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</si>
  <si>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</si>
  <si>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</si>
  <si>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</si>
  <si>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</si>
  <si>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</si>
  <si>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</si>
  <si>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</si>
  <si>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</si>
  <si>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</si>
  <si>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</si>
  <si>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</si>
  <si>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</si>
  <si>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</si>
  <si>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</si>
  <si>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</si>
  <si>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</si>
  <si>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</si>
  <si>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</si>
  <si>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</si>
  <si>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</si>
  <si>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</si>
  <si>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</si>
  <si>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</si>
  <si>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</si>
  <si>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</si>
  <si>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</si>
  <si>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</si>
  <si>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</si>
  <si>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</si>
  <si>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</si>
  <si>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</si>
  <si>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</si>
  <si>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</si>
  <si>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</si>
  <si>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</si>
  <si>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</si>
  <si>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</si>
  <si>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</si>
  <si>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</si>
  <si>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</si>
  <si>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</si>
  <si>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</si>
  <si>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</si>
  <si>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</si>
  <si>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</si>
  <si>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</si>
  <si>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</si>
  <si>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</si>
  <si>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</si>
  <si>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</si>
  <si>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</si>
  <si>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</si>
  <si>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</si>
  <si>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</si>
  <si>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</si>
  <si>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</si>
  <si>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</si>
  <si>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</si>
  <si>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</si>
  <si>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</si>
  <si>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</si>
  <si>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</si>
  <si>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</si>
  <si>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</si>
  <si>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</si>
  <si>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</si>
  <si>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</si>
  <si>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</si>
  <si>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</si>
  <si>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</si>
  <si>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</si>
  <si>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</si>
  <si>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</si>
  <si>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</si>
  <si>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</si>
  <si>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</si>
  <si>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</si>
  <si>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</si>
  <si>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</si>
  <si>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</si>
  <si>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</si>
  <si>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</si>
  <si>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</si>
  <si>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</si>
  <si>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</si>
  <si>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</si>
  <si>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</si>
  <si>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</si>
  <si>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</si>
  <si>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</si>
  <si>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</si>
  <si>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</si>
  <si>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</si>
  <si>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</si>
  <si>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</si>
  <si>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</si>
  <si>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</si>
  <si>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</si>
  <si>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</si>
  <si>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</si>
  <si>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</si>
  <si>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</si>
  <si>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</si>
  <si>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</si>
  <si>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</si>
  <si>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</si>
  <si>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</si>
  <si>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</si>
  <si>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</si>
  <si>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</si>
  <si>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</si>
  <si>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</si>
  <si>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</si>
  <si>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</si>
  <si>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</si>
  <si>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</si>
  <si>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</si>
  <si>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</si>
  <si>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</si>
  <si>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</si>
  <si>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</si>
  <si>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</si>
  <si>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</si>
  <si>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</si>
  <si>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</si>
  <si>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</si>
  <si>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</si>
  <si>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</si>
  <si>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</si>
  <si>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</si>
  <si>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</si>
  <si>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</si>
  <si>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</si>
  <si>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</si>
  <si>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</si>
  <si>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</si>
  <si>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</si>
  <si>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</si>
  <si>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</si>
  <si>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</si>
  <si>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</si>
  <si>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</si>
  <si>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</si>
  <si>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</si>
  <si>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</si>
  <si>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</si>
  <si>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</si>
  <si>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</si>
  <si>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</si>
  <si>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</si>
  <si>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</si>
  <si>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</si>
  <si>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</si>
  <si>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</si>
  <si>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</si>
  <si>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</si>
  <si>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</si>
  <si>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</si>
  <si>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</si>
  <si>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</si>
  <si>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</si>
  <si>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</si>
  <si>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</si>
  <si>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</si>
  <si>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</si>
  <si>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</si>
  <si>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</si>
  <si>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</si>
  <si>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</si>
  <si>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</si>
  <si>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</si>
  <si>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</si>
  <si>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</si>
  <si>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</si>
  <si>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</si>
  <si>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</si>
  <si>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</si>
  <si>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</si>
  <si>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</si>
  <si>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</si>
  <si>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</si>
  <si>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</si>
  <si>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</si>
  <si>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</si>
  <si>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</si>
  <si>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</si>
  <si>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</si>
  <si>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</si>
  <si>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</si>
  <si>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</si>
  <si>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</si>
  <si>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</si>
  <si>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</si>
  <si>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</si>
  <si>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</si>
  <si>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</si>
  <si>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</si>
  <si>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</si>
  <si>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</si>
  <si>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</si>
  <si>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</si>
  <si>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</si>
  <si>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</si>
  <si>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</si>
  <si>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</si>
  <si>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</si>
  <si>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</si>
  <si>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</si>
  <si>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</si>
  <si>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</si>
  <si>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</si>
  <si>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</si>
  <si>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</si>
  <si>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</si>
  <si>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</si>
  <si>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</si>
  <si>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</si>
  <si>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</si>
  <si>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</si>
  <si>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</si>
  <si>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</si>
  <si>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</si>
  <si>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</si>
  <si>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</si>
  <si>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</si>
  <si>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</si>
  <si>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</si>
  <si>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</si>
  <si>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</si>
  <si>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</si>
  <si>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</si>
  <si>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</si>
  <si>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</si>
  <si>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</si>
  <si>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</si>
  <si>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</si>
  <si>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</si>
  <si>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</si>
  <si>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</si>
  <si>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</si>
  <si>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</si>
  <si>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</si>
  <si>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</si>
  <si>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</si>
  <si>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</si>
  <si>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</si>
  <si>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</si>
  <si>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</si>
  <si>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</si>
  <si>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</si>
  <si>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</si>
  <si>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</si>
  <si>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</si>
  <si>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</si>
  <si>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</si>
  <si>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</si>
  <si>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</si>
  <si>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</si>
  <si>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</si>
  <si>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</si>
  <si>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</si>
  <si>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</si>
  <si>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</si>
  <si>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</si>
  <si>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</si>
  <si>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</si>
  <si>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</si>
  <si>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</si>
  <si>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</si>
  <si>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</si>
  <si>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</si>
  <si>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</si>
  <si>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</si>
  <si>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</si>
  <si>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</si>
  <si>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</si>
  <si>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</si>
  <si>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</si>
  <si>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</si>
  <si>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</si>
  <si>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</si>
  <si>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</si>
  <si>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</si>
  <si>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</si>
  <si>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</si>
  <si>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</si>
  <si>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</si>
  <si>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</si>
  <si>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</si>
  <si>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</si>
  <si>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</si>
  <si>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</si>
  <si>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</si>
  <si>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</si>
  <si>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</si>
  <si>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</si>
  <si>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</si>
  <si>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</si>
  <si>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</si>
  <si>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</si>
  <si>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</si>
  <si>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</si>
  <si>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</si>
  <si>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</si>
  <si>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</si>
  <si>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</si>
  <si>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</si>
  <si>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</si>
  <si>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</si>
  <si>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</si>
  <si>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</si>
  <si>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</si>
  <si>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</si>
  <si>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</si>
  <si>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</si>
  <si>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</si>
  <si>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</si>
  <si>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</si>
  <si>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</si>
  <si>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</si>
  <si>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</si>
  <si>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</si>
  <si>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</si>
  <si>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</si>
  <si>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</si>
  <si>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</si>
  <si>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</si>
  <si>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</si>
  <si>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</si>
  <si>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</si>
  <si>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</si>
  <si>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</si>
  <si>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</si>
  <si>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</si>
  <si>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</si>
  <si>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</si>
  <si>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</si>
  <si>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</si>
  <si>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</si>
  <si>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</si>
  <si>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</si>
  <si>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</si>
  <si>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</si>
  <si>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</si>
  <si>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</si>
  <si>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</si>
  <si>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</si>
  <si>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</si>
  <si>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</si>
  <si>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</si>
  <si>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</si>
  <si>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</si>
  <si>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</si>
  <si>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</si>
  <si>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</si>
  <si>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</si>
  <si>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</si>
  <si>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</si>
  <si>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</si>
  <si>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</si>
  <si>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</si>
  <si>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</si>
  <si>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</si>
  <si>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</si>
  <si>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</si>
  <si>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</si>
  <si>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</si>
  <si>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</si>
  <si>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</si>
  <si>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</si>
  <si>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</si>
  <si>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</si>
  <si>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</si>
  <si>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</si>
  <si>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</si>
  <si>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</si>
  <si>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</si>
  <si>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</si>
  <si>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</si>
  <si>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</si>
  <si>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</si>
  <si>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</si>
  <si>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</si>
  <si>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</si>
  <si>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</si>
  <si>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</si>
  <si>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</si>
  <si>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</si>
  <si>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</si>
  <si>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</si>
  <si>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</si>
  <si>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</si>
  <si>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</si>
  <si>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</si>
  <si>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</si>
  <si>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</si>
  <si>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</si>
  <si>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</si>
  <si>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</si>
  <si>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</si>
  <si>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</si>
  <si>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</si>
  <si>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</si>
  <si>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</si>
  <si>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</si>
  <si>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</si>
  <si>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</si>
  <si>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</si>
  <si>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</si>
  <si>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</si>
  <si>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</si>
  <si>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</si>
  <si>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</si>
  <si>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</si>
  <si>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</si>
  <si>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</si>
  <si>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</si>
  <si>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</si>
  <si>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</si>
  <si>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</si>
  <si>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</si>
  <si>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</si>
  <si>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</si>
  <si>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</si>
  <si>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</si>
  <si>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</si>
  <si>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</si>
  <si>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</si>
  <si>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</si>
  <si>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</si>
  <si>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</si>
  <si>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</si>
  <si>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</si>
  <si>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</si>
  <si>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</si>
  <si>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</si>
  <si>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</si>
  <si>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</si>
  <si>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</si>
  <si>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</si>
  <si>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</si>
  <si>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</si>
  <si>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</si>
  <si>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</si>
  <si>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</si>
  <si>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</si>
  <si>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</si>
  <si>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</si>
  <si>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</si>
  <si>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</si>
  <si>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</si>
  <si>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</si>
  <si>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</si>
  <si>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</si>
  <si>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</si>
  <si>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</si>
  <si>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</si>
  <si>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</si>
  <si>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</si>
  <si>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</si>
  <si>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</si>
  <si>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</si>
  <si>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</si>
  <si>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</si>
  <si>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</si>
  <si>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</si>
  <si>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</si>
  <si>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</si>
  <si>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</si>
  <si>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</si>
  <si>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</si>
  <si>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</si>
  <si>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</si>
  <si>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</si>
  <si>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</si>
  <si>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</si>
  <si>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</si>
  <si>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</si>
  <si>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</si>
  <si>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</si>
  <si>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</si>
  <si>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</si>
  <si>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</si>
  <si>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</si>
  <si>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</si>
  <si>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</si>
  <si>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</si>
  <si>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</si>
  <si>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</si>
  <si>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</si>
  <si>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</si>
  <si>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</si>
  <si>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</si>
  <si>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</si>
  <si>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</si>
  <si>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</si>
  <si>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</si>
  <si>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</si>
  <si>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</si>
  <si>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</si>
  <si>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</si>
  <si>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</si>
  <si>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</si>
  <si>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</si>
  <si>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</si>
  <si>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</si>
  <si>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</si>
  <si>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</si>
  <si>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</si>
  <si>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</si>
  <si>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</si>
  <si>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</si>
  <si>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</si>
  <si>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</si>
  <si>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</si>
  <si>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</si>
  <si>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</si>
  <si>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</si>
  <si>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</si>
  <si>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</si>
  <si>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</si>
  <si>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</si>
  <si>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</si>
  <si>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</si>
  <si>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</si>
  <si>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</si>
  <si>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</si>
  <si>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</si>
  <si>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</si>
  <si>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</si>
  <si>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</si>
  <si>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</si>
  <si>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</si>
  <si>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</si>
  <si>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</si>
  <si>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</si>
  <si>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</si>
  <si>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</si>
  <si>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</si>
  <si>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</si>
  <si>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</si>
  <si>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</si>
  <si>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</si>
  <si>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</si>
  <si>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</si>
  <si>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</si>
  <si>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</si>
  <si>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</si>
  <si>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</si>
  <si>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</si>
  <si>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</si>
  <si>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</si>
  <si>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</si>
  <si>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</si>
  <si>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</si>
  <si>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</si>
  <si>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</si>
  <si>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</si>
  <si>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</si>
  <si>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</si>
  <si>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</si>
  <si>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</si>
  <si>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</si>
  <si>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</si>
  <si>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</si>
  <si>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</si>
  <si>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</si>
  <si>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</si>
  <si>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</si>
  <si>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</si>
  <si>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</si>
  <si>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</si>
  <si>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</si>
  <si>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</si>
  <si>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</si>
  <si>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</si>
  <si>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</si>
  <si>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</si>
  <si>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</si>
  <si>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</si>
  <si>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</si>
  <si>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</si>
  <si>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</si>
  <si>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</si>
  <si>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</si>
  <si>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</si>
  <si>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</si>
  <si>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</si>
  <si>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</si>
  <si>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</si>
  <si>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</si>
  <si>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</si>
  <si>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</si>
  <si>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</si>
  <si>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</si>
  <si>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</si>
  <si>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</si>
  <si>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</si>
  <si>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</si>
  <si>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</si>
  <si>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</si>
  <si>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</si>
  <si>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</si>
  <si>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</si>
  <si>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</si>
  <si>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</si>
  <si>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</si>
  <si>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</si>
  <si>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</si>
  <si>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</si>
  <si>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</si>
  <si>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</si>
  <si>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</si>
  <si>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</si>
  <si>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</si>
  <si>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</si>
  <si>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</si>
  <si>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</si>
  <si>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</si>
  <si>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</si>
  <si>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</si>
  <si>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</si>
  <si>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</si>
  <si>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</si>
  <si>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</si>
  <si>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</si>
  <si>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</si>
  <si>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</si>
  <si>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</si>
  <si>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</si>
  <si>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</si>
  <si>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</si>
  <si>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</si>
  <si>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</si>
  <si>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</si>
  <si>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</si>
  <si>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</si>
  <si>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</si>
  <si>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</si>
  <si>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</si>
  <si>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</si>
  <si>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</si>
  <si>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</si>
  <si>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</si>
  <si>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</si>
  <si>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</si>
  <si>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</si>
  <si>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</si>
  <si>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</si>
  <si>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</si>
  <si>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</si>
  <si>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</si>
  <si>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</si>
  <si>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</si>
  <si>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</si>
  <si>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</si>
  <si>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</si>
  <si>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</si>
  <si>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</si>
  <si>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</si>
  <si>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</si>
  <si>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</si>
  <si>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</si>
  <si>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</si>
  <si>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</si>
  <si>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</si>
  <si>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</si>
  <si>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</si>
  <si>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</si>
  <si>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</si>
  <si>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</si>
  <si>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</si>
  <si>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</si>
  <si>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</si>
  <si>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</si>
  <si>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</si>
  <si>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</si>
  <si>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</si>
  <si>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</si>
  <si>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</si>
  <si>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</si>
  <si>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</si>
  <si>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</si>
  <si>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</si>
  <si>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</si>
  <si>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</si>
  <si>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</si>
  <si>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</si>
  <si>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</si>
  <si>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</si>
  <si>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</si>
  <si>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</si>
  <si>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</si>
  <si>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</si>
  <si>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</si>
  <si>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</si>
  <si>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</si>
  <si>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</si>
  <si>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</si>
  <si>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</si>
  <si>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</si>
  <si>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</si>
  <si>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</si>
  <si>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</si>
  <si>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</si>
  <si>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</si>
  <si>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</si>
  <si>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</si>
  <si>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</si>
  <si>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</si>
  <si>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</si>
  <si>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</si>
  <si>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</si>
  <si>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</si>
  <si>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</si>
  <si>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</si>
  <si>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</si>
  <si>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</si>
  <si>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</si>
  <si>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</si>
  <si>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</si>
  <si>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</si>
  <si>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</si>
  <si>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</si>
  <si>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</si>
  <si>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</si>
  <si>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</si>
  <si>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</si>
  <si>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</si>
  <si>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</si>
  <si>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</si>
  <si>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</si>
  <si>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</si>
  <si>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</si>
  <si>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</si>
  <si>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</si>
  <si>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</si>
  <si>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</si>
  <si>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</si>
  <si>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</si>
  <si>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</si>
  <si>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</si>
  <si>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</si>
  <si>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</si>
  <si>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</si>
  <si>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</si>
  <si>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</si>
  <si>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</si>
  <si>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</si>
  <si>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</si>
  <si>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</si>
  <si>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</si>
  <si>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</si>
  <si>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</si>
  <si>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</si>
  <si>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</si>
  <si>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</si>
  <si>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</si>
  <si>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</si>
  <si>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</si>
  <si>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</si>
  <si>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</si>
  <si>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</si>
  <si>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</si>
  <si>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</si>
  <si>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</si>
  <si>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</si>
  <si>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</si>
  <si>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</si>
  <si>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</si>
  <si>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</si>
  <si>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</si>
  <si>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</si>
  <si>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</si>
  <si>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</si>
  <si>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</si>
  <si>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</si>
  <si>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</si>
  <si>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</si>
  <si>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</si>
  <si>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</si>
  <si>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</si>
  <si>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</si>
  <si>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</si>
  <si>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</si>
  <si>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</si>
  <si>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</si>
  <si>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</si>
  <si>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</si>
  <si>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</si>
  <si>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</si>
  <si>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</si>
  <si>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</si>
  <si>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</si>
  <si>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</si>
  <si>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</si>
  <si>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</si>
  <si>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</si>
  <si>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</si>
  <si>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</si>
  <si>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</si>
  <si>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</si>
  <si>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</si>
  <si>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</si>
  <si>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</si>
  <si>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</si>
  <si>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</si>
  <si>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</si>
  <si>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</si>
  <si>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</si>
  <si>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</si>
  <si>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</si>
  <si>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</si>
  <si>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</si>
  <si>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</si>
  <si>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</si>
  <si>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</si>
  <si>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</si>
  <si>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</si>
  <si>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</si>
  <si>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</si>
  <si>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</si>
  <si>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</si>
  <si>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</si>
  <si>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</si>
  <si>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</si>
  <si>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</si>
  <si>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</si>
  <si>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</si>
  <si>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</si>
  <si>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</si>
  <si>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</si>
  <si>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</si>
  <si>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</si>
  <si>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</si>
  <si>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</si>
  <si>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</si>
  <si>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</si>
  <si>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</si>
  <si>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</si>
  <si>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</si>
  <si>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</si>
  <si>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</si>
  <si>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</si>
  <si>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</si>
  <si>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</si>
  <si>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</si>
  <si>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</si>
  <si>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</si>
  <si>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</si>
  <si>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</si>
  <si>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</si>
  <si>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</si>
  <si>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</si>
  <si>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</si>
  <si>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</si>
  <si>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</si>
  <si>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</si>
  <si>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</si>
  <si>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</si>
  <si>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</si>
  <si>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</si>
  <si>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</si>
  <si>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</si>
  <si>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</si>
  <si>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</si>
  <si>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</si>
  <si>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</si>
  <si>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</si>
  <si>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</si>
  <si>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</si>
  <si>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</si>
  <si>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</si>
  <si>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</si>
  <si>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</si>
  <si>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</si>
  <si>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</si>
  <si>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</si>
  <si>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</si>
  <si>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</si>
  <si>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</si>
  <si>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</si>
  <si>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</si>
  <si>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</si>
  <si>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</si>
  <si>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</si>
  <si>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</si>
  <si>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</si>
  <si>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</si>
  <si>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</si>
  <si>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</si>
  <si>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</si>
  <si>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</si>
  <si>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</si>
  <si>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</si>
  <si>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</si>
  <si>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</si>
  <si>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</si>
  <si>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</si>
  <si>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</si>
  <si>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</si>
  <si>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</si>
  <si>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</si>
  <si>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</si>
  <si>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</si>
  <si>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</si>
  <si>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</si>
  <si>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</si>
  <si>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</si>
  <si>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</si>
  <si>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</si>
  <si>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</si>
  <si>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</si>
  <si>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</si>
  <si>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</si>
  <si>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</si>
  <si>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</si>
  <si>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</si>
  <si>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</si>
  <si>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</si>
  <si>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</si>
  <si>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</si>
  <si>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</si>
  <si>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</si>
  <si>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</si>
  <si>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</si>
  <si>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</si>
  <si>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</si>
  <si>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</si>
  <si>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</si>
  <si>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</si>
  <si>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</si>
  <si>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</si>
  <si>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</si>
  <si>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</si>
  <si>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</si>
  <si>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</si>
  <si>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</si>
  <si>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</si>
  <si>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</si>
  <si>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</si>
  <si>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</si>
  <si>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</si>
  <si>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</si>
  <si>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</si>
  <si>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</si>
  <si>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</si>
  <si>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</si>
  <si>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</si>
  <si>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</si>
  <si>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</si>
  <si>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</si>
  <si>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</si>
  <si>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</si>
  <si>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</si>
  <si>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</si>
  <si>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</si>
  <si>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</si>
  <si>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</si>
  <si>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</si>
  <si>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</si>
  <si>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</si>
  <si>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</si>
  <si>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</si>
  <si>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</si>
  <si>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</si>
  <si>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</si>
  <si>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</si>
  <si>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</si>
  <si>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</si>
  <si>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</si>
  <si>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</si>
  <si>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</si>
  <si>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</si>
  <si>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</si>
  <si>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</si>
  <si>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</si>
  <si>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</si>
  <si>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</si>
  <si>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</si>
  <si>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</si>
  <si>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</si>
  <si>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</si>
  <si>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</si>
  <si>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</si>
  <si>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</si>
  <si>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</si>
  <si>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</si>
  <si>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</si>
  <si>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</si>
  <si>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</si>
  <si>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</si>
  <si>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</si>
  <si>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</si>
  <si>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</si>
  <si>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</si>
  <si>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</si>
  <si>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</si>
  <si>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</si>
  <si>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</si>
  <si>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</si>
  <si>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</si>
  <si>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</si>
  <si>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</si>
  <si>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</si>
  <si>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</si>
  <si>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</si>
  <si>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</si>
  <si>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</si>
  <si>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</si>
  <si>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</si>
  <si>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</si>
  <si>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</si>
  <si>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</si>
  <si>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</si>
  <si>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</si>
  <si>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</si>
  <si>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</si>
  <si>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</si>
  <si>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</si>
  <si>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</si>
  <si>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</si>
  <si>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</si>
  <si>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</si>
  <si>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</si>
  <si>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</si>
  <si>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</si>
  <si>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</si>
  <si>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</si>
  <si>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</si>
  <si>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</si>
  <si>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</si>
  <si>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</si>
  <si>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</si>
  <si>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</si>
  <si>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</si>
  <si>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</si>
  <si>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</si>
  <si>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</si>
  <si>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</si>
  <si>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</si>
  <si>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</si>
  <si>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</si>
  <si>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</si>
  <si>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</si>
  <si>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</si>
  <si>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</si>
  <si>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</si>
  <si>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</si>
  <si>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</si>
  <si>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</si>
  <si>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</si>
  <si>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</si>
  <si>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</si>
  <si>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</si>
  <si>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</si>
  <si>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</si>
  <si>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</si>
  <si>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</si>
  <si>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</si>
  <si>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</si>
  <si>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</si>
  <si>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</si>
  <si>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</si>
  <si>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</si>
  <si>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</si>
  <si>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</si>
  <si>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</si>
  <si>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</si>
  <si>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</si>
  <si>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</si>
  <si>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</si>
  <si>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</si>
  <si>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</si>
  <si>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</si>
  <si>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</si>
  <si>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</si>
  <si>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</si>
  <si>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</si>
  <si>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</si>
  <si>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</si>
  <si>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</si>
  <si>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</si>
  <si>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</si>
  <si>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</si>
  <si>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</si>
  <si>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</si>
  <si>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</si>
  <si>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</si>
  <si>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</si>
  <si>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</si>
  <si>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</si>
  <si>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</si>
  <si>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</si>
  <si>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</si>
  <si>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</si>
  <si>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</si>
  <si>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</si>
  <si>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</si>
  <si>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</si>
  <si>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</si>
  <si>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</si>
  <si>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</si>
  <si>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</si>
  <si>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</si>
  <si>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</si>
  <si>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</si>
  <si>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</si>
  <si>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</si>
  <si>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</si>
  <si>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</si>
  <si>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</si>
  <si>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</si>
  <si>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</si>
  <si>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</si>
  <si>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</si>
  <si>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</si>
  <si>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</si>
  <si>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</si>
  <si>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</si>
  <si>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</si>
  <si>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</si>
  <si>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</si>
  <si>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</si>
  <si>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</si>
  <si>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</si>
  <si>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</si>
  <si>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</si>
  <si>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</si>
  <si>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</si>
  <si>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</si>
  <si>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</si>
  <si>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</si>
  <si>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</si>
  <si>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</si>
  <si>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</si>
  <si>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</si>
  <si>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</si>
  <si>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</si>
  <si>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</si>
  <si>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</si>
  <si>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</si>
  <si>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</si>
  <si>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</si>
  <si>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</si>
  <si>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</si>
  <si>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</si>
  <si>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</si>
  <si>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</si>
  <si>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</si>
  <si>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</si>
  <si>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</si>
  <si>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</si>
  <si>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</si>
  <si>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</si>
  <si>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</si>
  <si>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</si>
  <si>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</si>
  <si>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</si>
  <si>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</si>
  <si>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</si>
  <si>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</si>
  <si>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</si>
  <si>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</si>
  <si>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</si>
  <si>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</si>
  <si>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</si>
  <si>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</si>
  <si>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</si>
  <si>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</si>
  <si>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</si>
  <si>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</si>
  <si>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</si>
  <si>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</si>
  <si>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</si>
  <si>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</si>
  <si>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</si>
  <si>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</si>
  <si>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</si>
  <si>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</si>
  <si>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</si>
  <si>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</si>
  <si>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</si>
  <si>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</si>
  <si>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</si>
  <si>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</si>
  <si>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</si>
  <si>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</si>
  <si>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</si>
  <si>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</si>
  <si>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</si>
  <si>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</si>
  <si>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</si>
  <si>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</si>
  <si>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</si>
  <si>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</si>
  <si>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</si>
  <si>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</si>
  <si>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</si>
  <si>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</si>
  <si>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</si>
  <si>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</si>
  <si>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</si>
  <si>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</si>
  <si>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</si>
  <si>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</si>
  <si>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</si>
  <si>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</si>
  <si>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</si>
  <si>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</si>
  <si>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</si>
  <si>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</si>
  <si>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</si>
  <si>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</si>
  <si>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</si>
  <si>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</si>
  <si>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</si>
  <si>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</si>
  <si>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</si>
  <si>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</si>
  <si>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</si>
  <si>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</si>
  <si>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</si>
  <si>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</si>
  <si>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</si>
  <si>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</si>
  <si>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</si>
  <si>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</si>
  <si>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</si>
  <si>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</si>
  <si>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</si>
  <si>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</si>
  <si>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</si>
  <si>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</si>
  <si>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</si>
  <si>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</si>
  <si>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</si>
  <si>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</si>
  <si>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</si>
  <si>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</si>
  <si>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</si>
  <si>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</si>
  <si>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</si>
  <si>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</si>
  <si>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</si>
  <si>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</si>
  <si>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</si>
  <si>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</si>
  <si>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</si>
  <si>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</si>
  <si>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</si>
  <si>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</si>
  <si>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</si>
  <si>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</si>
  <si>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</si>
  <si>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</si>
  <si>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</si>
  <si>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</si>
  <si>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</si>
  <si>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</si>
  <si>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</si>
  <si>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</si>
  <si>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</si>
  <si>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</si>
  <si>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</si>
  <si>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</si>
  <si>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</si>
  <si>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</si>
  <si>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</si>
  <si>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</si>
  <si>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</si>
  <si>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</si>
  <si>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</si>
  <si>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</si>
  <si>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</si>
  <si>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</si>
  <si>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</si>
  <si>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</si>
  <si>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</si>
  <si>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</si>
  <si>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</si>
  <si>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</si>
  <si>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</si>
  <si>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</si>
  <si>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</si>
  <si>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</si>
  <si>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</si>
  <si>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</si>
  <si>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</si>
  <si>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</si>
  <si>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</si>
  <si>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</si>
  <si>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</si>
  <si>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</si>
  <si>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</si>
  <si>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</si>
  <si>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</si>
  <si>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</si>
  <si>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</si>
  <si>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</si>
  <si>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</si>
  <si>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</si>
  <si>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</si>
  <si>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</si>
  <si>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</si>
  <si>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</si>
  <si>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</si>
  <si>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</si>
  <si>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</si>
  <si>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</si>
  <si>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</si>
  <si>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</si>
  <si>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</si>
  <si>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</si>
  <si>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</si>
  <si>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</si>
  <si>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</si>
  <si>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</si>
  <si>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</si>
  <si>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</si>
  <si>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</si>
  <si>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</si>
  <si>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</si>
  <si>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</si>
  <si>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</si>
  <si>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</si>
  <si>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</si>
  <si>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</si>
  <si>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</si>
  <si>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</si>
  <si>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</si>
  <si>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</si>
  <si>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</si>
  <si>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</si>
  <si>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</si>
  <si>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</si>
  <si>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</si>
  <si>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</si>
  <si>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</si>
  <si>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</si>
  <si>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</si>
  <si>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</si>
  <si>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</si>
  <si>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</si>
  <si>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</si>
  <si>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</si>
  <si>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</si>
  <si>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</si>
  <si>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</si>
  <si>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</si>
  <si>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</si>
  <si>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</si>
  <si>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</si>
  <si>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</si>
  <si>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</si>
  <si>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</si>
  <si>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</si>
  <si>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</si>
  <si>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</si>
  <si>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</si>
  <si>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</si>
  <si>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</si>
  <si>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</si>
  <si>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</si>
  <si>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</si>
  <si>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</si>
  <si>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</si>
  <si>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</si>
  <si>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</si>
  <si>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</si>
  <si>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</si>
  <si>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</si>
  <si>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</si>
  <si>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</si>
  <si>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</si>
  <si>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</si>
  <si>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</si>
  <si>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</si>
  <si>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</si>
  <si>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</si>
  <si>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</si>
  <si>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</si>
  <si>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</si>
  <si>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</si>
  <si>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</si>
  <si>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</si>
  <si>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</si>
  <si>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</si>
  <si>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</si>
  <si>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</si>
  <si>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</si>
  <si>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</si>
  <si>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</si>
  <si>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</si>
  <si>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</si>
  <si>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</si>
  <si>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</si>
  <si>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</si>
  <si>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</si>
  <si>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</si>
  <si>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</si>
  <si>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</si>
  <si>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</si>
  <si>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</si>
  <si>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</si>
  <si>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</si>
  <si>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</si>
  <si>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</si>
  <si>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</si>
  <si>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</si>
  <si>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</si>
  <si>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</si>
  <si>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</si>
  <si>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</si>
  <si>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</si>
  <si>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</si>
  <si>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</si>
  <si>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</si>
  <si>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</si>
  <si>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</si>
  <si>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</si>
  <si>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</si>
  <si>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</si>
  <si>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</si>
  <si>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</si>
  <si>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</si>
  <si>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</si>
  <si>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</si>
  <si>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</si>
  <si>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</si>
  <si>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</si>
  <si>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</si>
  <si>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</si>
  <si>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</si>
  <si>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</si>
  <si>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</si>
  <si>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</si>
  <si>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</si>
  <si>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</si>
  <si>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</si>
  <si>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</si>
  <si>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</si>
  <si>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</si>
  <si>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</si>
  <si>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</si>
  <si>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</si>
  <si>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</si>
  <si>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</si>
  <si>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</si>
  <si>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</si>
  <si>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</si>
  <si>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</si>
  <si>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</si>
  <si>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</si>
  <si>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</si>
  <si>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</si>
  <si>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</si>
  <si>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</si>
  <si>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</si>
  <si>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</si>
  <si>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</si>
  <si>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</si>
  <si>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</si>
  <si>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</si>
  <si>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</si>
  <si>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</si>
  <si>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</si>
  <si>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</si>
  <si>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</si>
  <si>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</si>
  <si>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</si>
  <si>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</si>
  <si>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</si>
  <si>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</si>
  <si>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</si>
  <si>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</si>
  <si>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</si>
  <si>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</si>
  <si>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</si>
  <si>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</si>
  <si>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</si>
  <si>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</si>
  <si>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</si>
  <si>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</si>
  <si>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</si>
  <si>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</si>
  <si>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</si>
  <si>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</si>
  <si>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</si>
  <si>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</si>
  <si>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</si>
  <si>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</si>
  <si>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</si>
  <si>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</si>
  <si>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</si>
  <si>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</si>
  <si>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</si>
  <si>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</si>
  <si>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</si>
  <si>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</si>
  <si>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</si>
  <si>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</si>
  <si>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</si>
  <si>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</si>
  <si>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</si>
  <si>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</si>
  <si>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</si>
  <si>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</si>
  <si>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</si>
  <si>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</si>
  <si>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</si>
  <si>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</si>
  <si>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</si>
  <si>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</si>
  <si>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</si>
  <si>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</si>
  <si>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</si>
  <si>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</si>
  <si>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</si>
  <si>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</si>
  <si>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</si>
  <si>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</si>
  <si>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</si>
  <si>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</si>
  <si>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</si>
  <si>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</si>
  <si>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</si>
  <si>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</si>
  <si>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</si>
  <si>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</si>
  <si>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</si>
  <si>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</si>
  <si>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</si>
  <si>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</si>
  <si>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</si>
  <si>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</si>
  <si>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</si>
  <si>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</si>
  <si>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</si>
  <si>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</si>
  <si>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</si>
  <si>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</si>
  <si>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</si>
  <si>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</si>
  <si>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</si>
  <si>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</si>
  <si>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</si>
  <si>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</si>
  <si>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</si>
  <si>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</si>
  <si>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</si>
  <si>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</si>
  <si>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</si>
  <si>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</si>
  <si>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</si>
  <si>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</si>
  <si>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</si>
  <si>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</si>
  <si>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</si>
  <si>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</si>
  <si>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</si>
  <si>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</si>
  <si>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</si>
  <si>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</si>
  <si>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</si>
  <si>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</si>
  <si>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</si>
  <si>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</si>
  <si>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</si>
  <si>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</si>
  <si>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</si>
  <si>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</si>
  <si>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</si>
  <si>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</si>
  <si>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</si>
  <si>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</si>
  <si>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</si>
  <si>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</si>
  <si>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</si>
  <si>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</si>
  <si>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</si>
  <si>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</si>
  <si>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</si>
  <si>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</si>
  <si>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</si>
  <si>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</si>
  <si>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</si>
  <si>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</si>
  <si>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</si>
  <si>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</si>
  <si>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</si>
  <si>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</si>
  <si>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</si>
  <si>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</si>
  <si>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</si>
  <si>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</si>
  <si>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</si>
  <si>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</si>
  <si>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</si>
  <si>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</si>
  <si>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</si>
  <si>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</si>
  <si>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</si>
  <si>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</si>
  <si>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</si>
  <si>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</si>
  <si>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</si>
  <si>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</si>
  <si>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</si>
  <si>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</si>
  <si>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</si>
  <si>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</si>
  <si>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</si>
  <si>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</si>
  <si>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</si>
  <si>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</si>
  <si>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</si>
  <si>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</si>
  <si>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</si>
  <si>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</si>
  <si>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</si>
  <si>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</si>
  <si>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</si>
  <si>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</si>
  <si>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</si>
  <si>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</si>
  <si>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</si>
  <si>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</si>
  <si>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</si>
  <si>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</si>
  <si>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</si>
  <si>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</si>
  <si>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</si>
  <si>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</si>
  <si>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</si>
  <si>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</si>
  <si>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</si>
  <si>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</si>
  <si>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</si>
  <si>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</si>
  <si>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</si>
  <si>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</si>
  <si>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</si>
  <si>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</si>
  <si>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</si>
  <si>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</si>
  <si>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</si>
  <si>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</si>
  <si>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</si>
  <si>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</si>
  <si>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</si>
  <si>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</si>
  <si>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</si>
  <si>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</si>
  <si>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</si>
  <si>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</si>
  <si>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</si>
  <si>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</si>
  <si>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</si>
  <si>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</si>
  <si>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</si>
  <si>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</si>
  <si>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</si>
  <si>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</si>
  <si>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</si>
  <si>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</si>
  <si>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</si>
  <si>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</si>
  <si>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</si>
  <si>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</si>
  <si>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</si>
  <si>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</si>
  <si>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</si>
  <si>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</si>
  <si>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</si>
  <si>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</si>
  <si>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</si>
  <si>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</si>
  <si>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</si>
  <si>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</si>
  <si>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</si>
  <si>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</si>
  <si>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</si>
  <si>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</si>
  <si>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</si>
  <si>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</si>
  <si>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</si>
  <si>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</si>
  <si>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</si>
  <si>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</si>
  <si>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</si>
  <si>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</si>
  <si>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</si>
  <si>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</si>
  <si>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</si>
  <si>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</si>
  <si>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</si>
  <si>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</si>
  <si>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</si>
  <si>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</si>
  <si>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</si>
  <si>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</si>
  <si>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</si>
  <si>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</si>
  <si>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</si>
  <si>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</si>
  <si>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</si>
  <si>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</si>
  <si>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</si>
  <si>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</si>
  <si>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</si>
  <si>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</si>
  <si>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</si>
  <si>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</si>
  <si>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</si>
  <si>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</si>
  <si>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</si>
  <si>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</si>
  <si>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</si>
  <si>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</si>
  <si>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</si>
  <si>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</si>
  <si>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</si>
  <si>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</si>
  <si>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</si>
  <si>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</si>
  <si>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</si>
  <si>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</si>
  <si>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</si>
  <si>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</si>
  <si>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</si>
  <si>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</si>
  <si>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</si>
  <si>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</si>
  <si>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</si>
  <si>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</si>
  <si>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</si>
  <si>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</si>
  <si>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</si>
  <si>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</si>
  <si>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</si>
  <si>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</si>
  <si>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</si>
  <si>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</si>
  <si>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</si>
  <si>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</si>
  <si>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</si>
  <si>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</si>
  <si>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</si>
  <si>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</si>
  <si>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</si>
  <si>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</si>
  <si>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</si>
  <si>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</si>
  <si>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</si>
  <si>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</si>
  <si>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</si>
  <si>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</si>
  <si>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</si>
  <si>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</si>
  <si>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</si>
  <si>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</si>
  <si>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</si>
  <si>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</si>
  <si>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</si>
  <si>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</si>
  <si>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</si>
  <si>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</si>
  <si>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</si>
  <si>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</si>
  <si>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</si>
  <si>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</si>
  <si>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</si>
  <si>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</si>
  <si>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</si>
  <si>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</si>
  <si>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</si>
  <si>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</si>
  <si>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</si>
  <si>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</si>
  <si>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</si>
  <si>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</si>
  <si>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</si>
  <si>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</si>
  <si>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</si>
  <si>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</si>
  <si>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</si>
  <si>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</si>
  <si>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</si>
  <si>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</si>
  <si>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</si>
  <si>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</si>
  <si>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</si>
  <si>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</si>
  <si>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</si>
  <si>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</si>
  <si>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</si>
  <si>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</si>
  <si>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</si>
  <si>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</si>
  <si>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</si>
  <si>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</si>
  <si>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</si>
  <si>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</si>
  <si>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</si>
  <si>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</si>
  <si>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</si>
  <si>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</si>
  <si>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</si>
  <si>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</si>
  <si>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</si>
  <si>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</si>
  <si>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</si>
  <si>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</si>
  <si>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</si>
  <si>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</si>
  <si>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</si>
  <si>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</si>
  <si>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</si>
  <si>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</si>
  <si>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</si>
  <si>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</si>
  <si>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</si>
  <si>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</si>
  <si>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</si>
  <si>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</si>
  <si>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</si>
  <si>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</si>
  <si>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</si>
  <si>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</si>
  <si>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</si>
  <si>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</si>
  <si>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</si>
  <si>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</si>
  <si>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</si>
  <si>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</si>
  <si>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</si>
  <si>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</si>
  <si>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</si>
  <si>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</si>
  <si>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</si>
  <si>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</si>
  <si>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</si>
  <si>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</si>
  <si>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</si>
  <si>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</si>
  <si>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</si>
  <si>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</si>
  <si>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</si>
  <si>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</si>
  <si>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</si>
  <si>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</si>
  <si>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</si>
  <si>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</si>
  <si>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</si>
  <si>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</si>
  <si>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</si>
  <si>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</si>
  <si>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</si>
  <si>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</si>
  <si>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</si>
  <si>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</si>
  <si>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</si>
  <si>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</si>
  <si>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</si>
  <si>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</si>
  <si>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</si>
  <si>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</si>
  <si>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</si>
  <si>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</si>
  <si>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</si>
  <si>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</si>
  <si>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</si>
  <si>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</si>
  <si>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</si>
  <si>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</si>
  <si>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</si>
  <si>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</si>
  <si>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</si>
  <si>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</si>
  <si>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</si>
  <si>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</si>
  <si>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</si>
  <si>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</si>
  <si>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</si>
  <si>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</si>
  <si>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</si>
  <si>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</si>
  <si>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</si>
  <si>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</si>
  <si>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</si>
  <si>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</si>
  <si>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</si>
  <si>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</si>
  <si>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</si>
  <si>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</si>
  <si>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</si>
  <si>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</si>
  <si>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</si>
  <si>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</si>
  <si>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</si>
  <si>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</si>
  <si>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</si>
  <si>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</si>
  <si>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</si>
  <si>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</si>
  <si>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</si>
  <si>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</si>
  <si>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</si>
  <si>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</si>
  <si>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</si>
  <si>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</si>
  <si>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</si>
  <si>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</si>
  <si>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</si>
  <si>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</si>
  <si>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</si>
  <si>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</si>
  <si>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</si>
  <si>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</si>
  <si>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</si>
  <si>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</si>
  <si>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</si>
  <si>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</si>
  <si>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</si>
  <si>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</si>
  <si>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</si>
  <si>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</si>
  <si>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</si>
  <si>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</si>
  <si>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</si>
  <si>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</si>
  <si>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</si>
  <si>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</si>
  <si>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</si>
  <si>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</si>
  <si>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</si>
  <si>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</si>
  <si>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</si>
  <si>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</si>
  <si>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</si>
  <si>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</si>
  <si>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</si>
  <si>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</si>
  <si>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</si>
  <si>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</si>
  <si>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</si>
  <si>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</si>
  <si>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</si>
  <si>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</si>
  <si>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</si>
  <si>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</si>
  <si>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</si>
  <si>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</si>
  <si>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</si>
  <si>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</si>
  <si>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</si>
  <si>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</si>
  <si>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</si>
  <si>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</si>
  <si>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</si>
  <si>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</si>
  <si>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</si>
  <si>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</si>
  <si>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</si>
  <si>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</si>
  <si>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</si>
  <si>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</si>
  <si>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</si>
  <si>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</si>
  <si>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</si>
  <si>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</si>
  <si>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</si>
  <si>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</si>
  <si>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</si>
  <si>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</si>
  <si>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</si>
  <si>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</si>
  <si>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</si>
  <si>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</si>
  <si>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</si>
  <si>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</si>
  <si>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</si>
  <si>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</si>
  <si>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</si>
  <si>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</si>
  <si>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</si>
  <si>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</si>
  <si>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</si>
  <si>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</si>
  <si>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</si>
  <si>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</si>
  <si>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</si>
  <si>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</si>
  <si>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</si>
  <si>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</si>
  <si>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</si>
  <si>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</si>
  <si>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</si>
  <si>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</si>
  <si>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</si>
  <si>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</si>
  <si>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</si>
  <si>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</si>
  <si>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</si>
  <si>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</si>
  <si>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</si>
  <si>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</si>
  <si>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</si>
  <si>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</si>
  <si>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</si>
  <si>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</si>
  <si>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</si>
  <si>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</si>
  <si>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</si>
  <si>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</si>
  <si>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</si>
  <si>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</si>
  <si>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</si>
  <si>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</si>
  <si>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</si>
  <si>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</si>
  <si>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</si>
  <si>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</si>
  <si>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</si>
  <si>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</si>
  <si>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</si>
  <si>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</si>
  <si>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</si>
  <si>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</si>
  <si>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</si>
  <si>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</si>
  <si>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</si>
  <si>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</si>
  <si>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</si>
  <si>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</si>
  <si>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</si>
  <si>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</si>
  <si>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</si>
  <si>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</si>
  <si>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</si>
  <si>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</si>
  <si>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</si>
  <si>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</si>
  <si>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</si>
  <si>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</si>
  <si>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</si>
  <si>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</si>
  <si>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</si>
  <si>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</si>
  <si>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</si>
  <si>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</si>
  <si>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</si>
  <si>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</si>
  <si>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</si>
  <si>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</si>
  <si>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</si>
  <si>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</si>
  <si>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</si>
  <si>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</si>
  <si>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</si>
  <si>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</si>
  <si>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</si>
  <si>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</si>
  <si>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</si>
  <si>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</si>
  <si>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</si>
  <si>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</si>
  <si>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</si>
  <si>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</si>
  <si>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</si>
  <si>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</si>
  <si>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</si>
  <si>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</si>
  <si>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</si>
  <si>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</si>
  <si>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</si>
  <si>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</si>
  <si>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</si>
  <si>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</si>
  <si>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</si>
  <si>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</si>
  <si>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</si>
  <si>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</si>
  <si>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</si>
  <si>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</si>
  <si>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</si>
  <si>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</si>
  <si>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</si>
  <si>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</si>
  <si>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</si>
  <si>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</si>
  <si>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</si>
  <si>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</si>
  <si>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</si>
  <si>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</si>
  <si>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</si>
  <si>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</si>
  <si>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</si>
  <si>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</si>
  <si>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</si>
  <si>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</si>
  <si>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</si>
  <si>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</si>
  <si>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</si>
  <si>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</si>
  <si>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</si>
  <si>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</si>
  <si>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</si>
  <si>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</si>
  <si>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</si>
  <si>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</si>
  <si>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</si>
  <si>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</si>
  <si>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</si>
  <si>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</si>
  <si>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</si>
  <si>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</si>
  <si>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</si>
  <si>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</si>
  <si>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</si>
  <si>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</si>
  <si>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</si>
  <si>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</si>
  <si>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</si>
  <si>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</si>
  <si>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</si>
  <si>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</si>
  <si>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</si>
  <si>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</si>
  <si>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</si>
  <si>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</si>
  <si>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</si>
  <si>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</si>
  <si>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</si>
  <si>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</si>
  <si>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</si>
  <si>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</si>
  <si>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</si>
  <si>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</si>
  <si>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</si>
  <si>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</si>
  <si>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</si>
  <si>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</si>
  <si>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</si>
  <si>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</si>
  <si>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</si>
  <si>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</si>
  <si>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</si>
  <si>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</si>
  <si>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</si>
  <si>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</si>
  <si>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</si>
  <si>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</si>
  <si>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</si>
  <si>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</si>
  <si>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</si>
  <si>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</si>
  <si>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</si>
  <si>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</si>
  <si>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</si>
  <si>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</si>
  <si>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</si>
  <si>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</si>
  <si>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</si>
  <si>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</si>
  <si>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</si>
  <si>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</si>
  <si>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</si>
  <si>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</si>
  <si>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</si>
  <si>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</si>
  <si>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</si>
  <si>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</si>
  <si>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</si>
  <si>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</si>
  <si>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</si>
  <si>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</si>
  <si>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</si>
  <si>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</si>
  <si>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</si>
  <si>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</si>
  <si>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</si>
  <si>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</si>
  <si>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</si>
  <si>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</si>
  <si>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</si>
  <si>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</si>
  <si>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</si>
  <si>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</si>
  <si>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</si>
  <si>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</si>
  <si>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</si>
  <si>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</si>
  <si>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</si>
  <si>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</si>
  <si>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</si>
  <si>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</si>
  <si>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</si>
  <si>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</si>
  <si>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</si>
  <si>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</si>
  <si>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</si>
  <si>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</si>
  <si>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</si>
  <si>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</si>
  <si>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</si>
  <si>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</si>
  <si>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</si>
  <si>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</si>
  <si>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</si>
  <si>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</si>
  <si>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</si>
  <si>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</si>
  <si>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</si>
  <si>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</si>
  <si>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</si>
  <si>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</si>
  <si>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</si>
  <si>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</si>
  <si>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</si>
  <si>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</si>
  <si>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</si>
  <si>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</si>
  <si>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</si>
  <si>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</si>
  <si>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</si>
  <si>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</si>
  <si>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</si>
  <si>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</si>
  <si>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</si>
  <si>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</si>
  <si>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</si>
  <si>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</si>
  <si>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</si>
  <si>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</si>
  <si>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</si>
  <si>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</si>
  <si>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</si>
  <si>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</si>
  <si>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</si>
  <si>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</si>
  <si>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</si>
  <si>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</si>
  <si>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</si>
  <si>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</si>
  <si>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</si>
  <si>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</si>
  <si>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</si>
  <si>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</si>
  <si>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</si>
  <si>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</si>
  <si>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</si>
  <si>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</si>
  <si>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</si>
  <si>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</si>
  <si>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</si>
  <si>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</si>
  <si>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</si>
  <si>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</si>
  <si>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</si>
  <si>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</si>
  <si>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</si>
  <si>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</si>
  <si>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</si>
  <si>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</si>
  <si>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</si>
  <si>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</si>
  <si>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</si>
  <si>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</si>
  <si>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</si>
  <si>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</si>
  <si>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</si>
  <si>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</si>
  <si>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</si>
  <si>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</si>
  <si>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</si>
  <si>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</si>
  <si>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</si>
  <si>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</si>
  <si>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</si>
  <si>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</si>
  <si>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</si>
  <si>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</si>
  <si>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</si>
  <si>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</si>
  <si>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</si>
  <si>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</si>
  <si>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</si>
  <si>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</si>
  <si>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</si>
  <si>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</si>
  <si>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</si>
  <si>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</si>
  <si>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</si>
  <si>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</si>
  <si>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</si>
  <si>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</si>
  <si>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</si>
  <si>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</si>
  <si>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</si>
  <si>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</si>
  <si>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</si>
  <si>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</si>
  <si>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</si>
  <si>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</si>
  <si>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</si>
  <si>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</si>
  <si>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</si>
  <si>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</si>
  <si>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</si>
  <si>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</si>
  <si>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</si>
  <si>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</si>
  <si>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</si>
  <si>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</si>
  <si>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</si>
  <si>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</si>
  <si>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</si>
  <si>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</si>
  <si>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</si>
  <si>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</si>
  <si>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</si>
  <si>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</si>
  <si>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</si>
  <si>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</si>
  <si>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</si>
  <si>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</si>
  <si>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</si>
  <si>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</si>
  <si>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</si>
  <si>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</si>
  <si>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</si>
  <si>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</si>
  <si>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</si>
  <si>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</si>
  <si>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</si>
  <si>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</si>
  <si>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</si>
  <si>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</si>
  <si>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</si>
  <si>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</si>
  <si>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</si>
  <si>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</si>
  <si>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</si>
  <si>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</si>
  <si>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</si>
  <si>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</si>
  <si>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</si>
  <si>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</si>
  <si>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</si>
  <si>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</si>
  <si>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</si>
  <si>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</si>
  <si>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</si>
  <si>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</si>
  <si>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</si>
  <si>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</si>
  <si>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</si>
  <si>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</si>
  <si>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</si>
  <si>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</si>
  <si>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</si>
  <si>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</si>
  <si>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</si>
  <si>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</si>
  <si>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</si>
  <si>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</si>
  <si>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</si>
  <si>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</si>
  <si>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</si>
  <si>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</si>
  <si>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</si>
  <si>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</si>
  <si>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</si>
  <si>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</si>
  <si>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</si>
  <si>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</si>
  <si>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</si>
  <si>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</si>
  <si>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</si>
  <si>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</si>
  <si>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</si>
  <si>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</si>
  <si>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</si>
  <si>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</si>
  <si>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</si>
  <si>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</si>
  <si>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</si>
  <si>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</si>
  <si>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</si>
  <si>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</si>
  <si>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</si>
  <si>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</si>
  <si>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</si>
  <si>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</si>
  <si>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</si>
  <si>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</si>
  <si>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</si>
  <si>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</si>
  <si>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</si>
  <si>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</si>
  <si>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</si>
  <si>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</si>
  <si>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</si>
  <si>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</si>
  <si>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</si>
  <si>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</si>
  <si>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</si>
  <si>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</si>
  <si>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</si>
  <si>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</si>
  <si>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</si>
  <si>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</si>
  <si>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</si>
  <si>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</si>
  <si>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</si>
  <si>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</si>
  <si>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</si>
  <si>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</si>
  <si>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</si>
  <si>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</si>
  <si>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</si>
  <si>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</si>
  <si>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</si>
  <si>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</si>
  <si>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</si>
  <si>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</si>
  <si>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</si>
  <si>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</si>
  <si>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</si>
  <si>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</si>
  <si>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</si>
  <si>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</si>
  <si>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</si>
  <si>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</si>
  <si>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</si>
  <si>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</si>
  <si>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</si>
  <si>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</si>
  <si>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</si>
  <si>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</si>
  <si>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</si>
  <si>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</si>
  <si>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</si>
  <si>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</si>
  <si>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</si>
  <si>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</si>
  <si>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</si>
  <si>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</si>
  <si>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</si>
  <si>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</si>
  <si>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</si>
  <si>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</si>
  <si>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</si>
  <si>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</si>
  <si>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</si>
  <si>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</si>
  <si>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</si>
  <si>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</si>
  <si>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</si>
  <si>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</si>
  <si>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</si>
  <si>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</si>
  <si>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</si>
  <si>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</si>
  <si>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</si>
  <si>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</si>
  <si>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</si>
  <si>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</si>
  <si>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</si>
  <si>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</si>
  <si>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</si>
  <si>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</si>
  <si>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</si>
  <si>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</si>
  <si>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</si>
  <si>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</si>
  <si>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</si>
  <si>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</si>
  <si>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</si>
  <si>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</si>
  <si>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</si>
  <si>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</si>
  <si>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</si>
  <si>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</si>
  <si>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</si>
  <si>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</si>
  <si>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</si>
  <si>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</si>
  <si>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</si>
  <si>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</si>
  <si>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</si>
  <si>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</si>
  <si>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</si>
  <si>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</si>
  <si>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</si>
  <si>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</si>
  <si>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</si>
  <si>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</si>
  <si>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</si>
  <si>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</si>
  <si>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</si>
  <si>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</si>
  <si>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</si>
  <si>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</si>
  <si>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</si>
  <si>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</si>
  <si>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</si>
  <si>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</si>
  <si>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</si>
  <si>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</si>
  <si>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</si>
  <si>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</si>
  <si>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</si>
  <si>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</si>
  <si>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</si>
  <si>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</si>
  <si>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</si>
  <si>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</si>
  <si>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</si>
  <si>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</si>
  <si>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</si>
  <si>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</si>
  <si>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</si>
  <si>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</si>
  <si>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</si>
  <si>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</si>
  <si>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</si>
  <si>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</si>
  <si>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</si>
  <si>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</si>
  <si>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</si>
  <si>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</si>
  <si>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</si>
  <si>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</si>
  <si>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</si>
  <si>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</si>
  <si>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</si>
  <si>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</si>
  <si>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</si>
  <si>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</si>
  <si>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</si>
  <si>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</si>
  <si>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</si>
  <si>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</si>
  <si>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</si>
  <si>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</si>
  <si>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</si>
  <si>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</si>
  <si>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</si>
  <si>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</si>
  <si>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</si>
  <si>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</si>
  <si>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</si>
  <si>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</si>
  <si>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</si>
  <si>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</si>
  <si>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</si>
  <si>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</si>
  <si>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</si>
  <si>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</si>
  <si>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</si>
  <si>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</si>
  <si>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</si>
  <si>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</si>
  <si>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</si>
  <si>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</si>
  <si>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</si>
  <si>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</si>
  <si>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</si>
  <si>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</si>
  <si>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</si>
  <si>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</si>
  <si>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</si>
  <si>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</si>
  <si>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</si>
  <si>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</si>
  <si>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</si>
  <si>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</si>
  <si>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</si>
  <si>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</si>
  <si>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</si>
  <si>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</si>
  <si>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</si>
  <si>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</si>
  <si>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</si>
  <si>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</si>
  <si>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</si>
  <si>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</si>
  <si>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</si>
  <si>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</si>
  <si>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</si>
  <si>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</si>
  <si>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</si>
  <si>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</si>
  <si>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</si>
  <si>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</si>
  <si>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</si>
  <si>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</si>
  <si>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</si>
  <si>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</si>
  <si>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</si>
  <si>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</si>
  <si>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</si>
  <si>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</si>
  <si>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</si>
  <si>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</si>
  <si>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</si>
  <si>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</si>
  <si>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</si>
  <si>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</si>
  <si>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</si>
  <si>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</si>
  <si>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</si>
  <si>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</si>
  <si>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</si>
  <si>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</si>
  <si>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</si>
  <si>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</si>
  <si>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</si>
  <si>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</si>
  <si>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</si>
  <si>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</si>
  <si>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</si>
  <si>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</si>
  <si>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</si>
  <si>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</si>
  <si>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</si>
  <si>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</si>
  <si>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</si>
  <si>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</si>
  <si>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</si>
  <si>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</si>
  <si>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</si>
  <si>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</si>
  <si>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</si>
  <si>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</si>
  <si>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</si>
  <si>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</si>
  <si>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</si>
  <si>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</si>
  <si>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</si>
  <si>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</si>
  <si>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</si>
  <si>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</si>
  <si>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</si>
  <si>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</si>
  <si>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</si>
  <si>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</si>
  <si>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</si>
  <si>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</si>
  <si>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</si>
  <si>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</si>
  <si>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</si>
  <si>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</si>
  <si>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</si>
  <si>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</si>
  <si>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</si>
  <si>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</si>
  <si>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</si>
  <si>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</si>
  <si>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</si>
  <si>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</si>
  <si>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</si>
  <si>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</si>
  <si>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</si>
  <si>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</si>
  <si>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</si>
  <si>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</si>
  <si>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</si>
  <si>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</si>
  <si>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</si>
  <si>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</si>
  <si>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</si>
  <si>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</si>
  <si>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</si>
  <si>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</si>
  <si>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</si>
  <si>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</si>
  <si>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</si>
  <si>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</si>
  <si>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</si>
  <si>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</si>
  <si>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</si>
  <si>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</si>
  <si>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</si>
  <si>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</si>
  <si>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</si>
  <si>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</si>
  <si>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</si>
  <si>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</si>
  <si>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</si>
  <si>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</si>
  <si>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</si>
  <si>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</si>
  <si>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</si>
  <si>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</si>
  <si>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</si>
  <si>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</si>
  <si>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</si>
  <si>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</si>
  <si>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</si>
  <si>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</si>
  <si>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</si>
  <si>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</si>
  <si>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</si>
  <si>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</si>
  <si>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</si>
  <si>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</si>
  <si>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</si>
  <si>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</si>
  <si>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</si>
  <si>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</si>
  <si>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</si>
  <si>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</si>
  <si>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</si>
  <si>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</si>
  <si>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</si>
  <si>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</si>
  <si>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</si>
  <si>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</si>
  <si>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</si>
  <si>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</si>
  <si>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</si>
  <si>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</si>
  <si>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</si>
  <si>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</si>
  <si>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</si>
  <si>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</si>
  <si>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</si>
  <si>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</si>
  <si>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</si>
  <si>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</si>
  <si>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</si>
  <si>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</si>
  <si>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</si>
  <si>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</si>
  <si>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</si>
  <si>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</si>
  <si>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</si>
  <si>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</si>
  <si>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</si>
  <si>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</si>
  <si>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</si>
  <si>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</si>
  <si>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</si>
  <si>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</si>
  <si>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</si>
  <si>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</si>
  <si>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</si>
  <si>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</si>
  <si>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</si>
  <si>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</si>
  <si>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</si>
  <si>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</si>
  <si>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</si>
  <si>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</si>
  <si>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</si>
  <si>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</si>
  <si>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</si>
  <si>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</si>
  <si>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</si>
  <si>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</si>
  <si>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</si>
  <si>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</si>
  <si>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</si>
  <si>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</si>
  <si>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</si>
  <si>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</si>
  <si>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</si>
  <si>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</si>
  <si>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</si>
  <si>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</si>
  <si>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</si>
  <si>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</si>
  <si>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</si>
  <si>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</si>
  <si>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</si>
  <si>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</si>
  <si>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</si>
  <si>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</si>
  <si>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</si>
  <si>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</si>
  <si>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</si>
  <si>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</si>
  <si>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</si>
  <si>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</si>
  <si>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</si>
  <si>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</si>
  <si>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</si>
  <si>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</si>
  <si>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</si>
  <si>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</si>
  <si>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</si>
  <si>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</si>
  <si>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</si>
  <si>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</si>
  <si>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</si>
  <si>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</si>
  <si>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</si>
  <si>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</si>
  <si>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</si>
  <si>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</si>
  <si>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</si>
  <si>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</si>
  <si>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</si>
  <si>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</si>
  <si>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</si>
  <si>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</si>
  <si>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</si>
  <si>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</si>
  <si>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</si>
  <si>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</si>
  <si>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</si>
  <si>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</si>
  <si>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</si>
  <si>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</si>
  <si>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</si>
  <si>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</si>
  <si>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</si>
  <si>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</si>
  <si>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</si>
  <si>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</si>
  <si>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</si>
  <si>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</si>
  <si>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</si>
  <si>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</si>
  <si>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</si>
  <si>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</si>
  <si>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</si>
  <si>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</si>
  <si>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</si>
  <si>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</si>
  <si>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</si>
  <si>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</si>
  <si>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</si>
  <si>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</si>
  <si>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</si>
  <si>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</si>
  <si>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</si>
  <si>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</si>
  <si>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</si>
  <si>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</si>
  <si>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</si>
  <si>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</si>
  <si>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</si>
  <si>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</si>
  <si>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</si>
  <si>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</si>
  <si>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</si>
  <si>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</si>
  <si>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</si>
  <si>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</si>
  <si>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</si>
  <si>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</si>
  <si>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</si>
  <si>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</si>
  <si>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</si>
  <si>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</si>
  <si>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</si>
  <si>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</si>
  <si>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</si>
  <si>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</si>
  <si>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</si>
  <si>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</si>
  <si>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</si>
  <si>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</si>
  <si>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</si>
  <si>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</si>
  <si>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</si>
  <si>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</si>
  <si>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</si>
  <si>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</si>
  <si>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</si>
  <si>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</si>
  <si>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</si>
  <si>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</si>
  <si>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</si>
  <si>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</si>
  <si>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</si>
  <si>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</si>
  <si>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</si>
  <si>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</si>
  <si>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</si>
  <si>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</si>
  <si>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</si>
  <si>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</si>
  <si>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</si>
  <si>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</si>
  <si>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</si>
  <si>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</si>
  <si>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</si>
  <si>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</si>
  <si>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</si>
  <si>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</si>
  <si>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</si>
  <si>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</si>
  <si>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</si>
  <si>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</si>
  <si>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</si>
  <si>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</si>
  <si>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</si>
  <si>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</si>
  <si>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</si>
  <si>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</si>
  <si>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</si>
  <si>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</si>
  <si>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</si>
  <si>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</si>
  <si>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</si>
  <si>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</si>
  <si>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</si>
  <si>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</si>
  <si>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</si>
  <si>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</si>
  <si>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</si>
  <si>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</si>
  <si>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</si>
  <si>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</si>
  <si>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</si>
  <si>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</si>
  <si>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</si>
  <si>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</si>
  <si>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</si>
  <si>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</si>
  <si>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</si>
  <si>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</si>
  <si>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</si>
  <si>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</si>
  <si>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</si>
  <si>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</si>
  <si>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</si>
  <si>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</si>
  <si>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</si>
  <si>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</si>
  <si>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</si>
  <si>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</si>
  <si>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</si>
  <si>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</si>
  <si>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</si>
  <si>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</si>
  <si>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</si>
  <si>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</si>
  <si>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</si>
  <si>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</si>
  <si>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</si>
  <si>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</si>
  <si>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</si>
  <si>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</si>
  <si>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</si>
  <si>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</si>
  <si>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</si>
  <si>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</si>
  <si>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</si>
  <si>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</si>
  <si>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</si>
  <si>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</si>
  <si>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</si>
  <si>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</si>
  <si>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</si>
  <si>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</si>
  <si>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</si>
  <si>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</si>
  <si>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</si>
  <si>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</si>
  <si>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</si>
  <si>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</si>
  <si>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</si>
  <si>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</si>
  <si>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</si>
  <si>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</si>
  <si>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</si>
  <si>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</si>
  <si>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</si>
  <si>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</si>
  <si>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</si>
  <si>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</si>
  <si>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</si>
  <si>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</si>
  <si>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</si>
  <si>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</si>
  <si>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</si>
  <si>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</si>
  <si>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</si>
  <si>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</si>
  <si>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</si>
  <si>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</si>
  <si>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</si>
  <si>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</si>
  <si>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</si>
  <si>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</si>
  <si>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</si>
  <si>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</si>
  <si>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</si>
  <si>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</si>
  <si>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</si>
  <si>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</si>
  <si>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</si>
  <si>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</si>
  <si>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</si>
  <si>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</si>
  <si>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</si>
  <si>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</si>
  <si>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</si>
  <si>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</si>
  <si>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</si>
  <si>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</si>
  <si>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</si>
  <si>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</si>
  <si>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</si>
  <si>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</si>
  <si>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</si>
  <si>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</si>
  <si>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</si>
  <si>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</si>
  <si>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</si>
  <si>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</si>
  <si>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</si>
  <si>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</si>
  <si>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</si>
  <si>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</si>
  <si>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</si>
  <si>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</si>
  <si>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</si>
  <si>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</si>
  <si>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</si>
  <si>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</si>
  <si>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</si>
  <si>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</si>
  <si>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</si>
  <si>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</si>
  <si>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</si>
  <si>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</si>
  <si>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</si>
  <si>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</si>
  <si>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</si>
  <si>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</si>
  <si>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</si>
  <si>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</si>
  <si>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</si>
  <si>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</si>
  <si>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</si>
  <si>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</si>
  <si>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</si>
  <si>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</si>
  <si>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</si>
  <si>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</si>
  <si>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</si>
  <si>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</si>
  <si>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</si>
  <si>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</si>
  <si>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</si>
  <si>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</si>
  <si>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</si>
  <si>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</si>
  <si>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</si>
  <si>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</si>
  <si>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</si>
  <si>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</si>
  <si>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</si>
  <si>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</si>
  <si>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</si>
  <si>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</si>
  <si>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</si>
  <si>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</si>
  <si>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</si>
  <si>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</si>
  <si>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</si>
  <si>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</si>
  <si>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</si>
  <si>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</si>
  <si>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</si>
  <si>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</si>
  <si>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</si>
  <si>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</si>
  <si>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</si>
  <si>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</si>
  <si>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</si>
  <si>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</si>
  <si>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</si>
  <si>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</si>
  <si>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</si>
  <si>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</si>
  <si>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</si>
  <si>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</si>
  <si>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</si>
  <si>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</si>
  <si>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</si>
  <si>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</si>
  <si>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</si>
  <si>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</si>
  <si>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</si>
  <si>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</si>
  <si>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</si>
  <si>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</si>
  <si>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</si>
  <si>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</si>
  <si>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</si>
  <si>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</si>
  <si>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</si>
  <si>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</si>
  <si>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</si>
  <si>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</si>
  <si>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</si>
  <si>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</si>
  <si>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</si>
  <si>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</si>
  <si>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</si>
  <si>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</si>
  <si>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</si>
  <si>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</si>
  <si>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</si>
  <si>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</si>
  <si>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</si>
  <si>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</si>
  <si>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</si>
  <si>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</si>
  <si>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</si>
  <si>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</si>
  <si>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</si>
  <si>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</si>
  <si>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</si>
  <si>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</si>
  <si>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</si>
  <si>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</si>
  <si>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</si>
  <si>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</si>
  <si>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</si>
  <si>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</si>
  <si>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</si>
  <si>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</si>
  <si>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</si>
  <si>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</si>
  <si>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</si>
  <si>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</si>
  <si>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</si>
  <si>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</si>
  <si>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</si>
  <si>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</si>
  <si>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</si>
  <si>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</si>
  <si>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</si>
  <si>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</si>
  <si>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</si>
  <si>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</si>
  <si>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</si>
  <si>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</si>
  <si>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</si>
  <si>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</si>
  <si>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</si>
  <si>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</si>
  <si>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</si>
  <si>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</si>
  <si>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</si>
  <si>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</si>
  <si>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</si>
  <si>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</si>
  <si>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</si>
  <si>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</si>
  <si>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</si>
  <si>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</si>
  <si>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</si>
  <si>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</si>
  <si>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</si>
  <si>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</si>
  <si>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</si>
  <si>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</si>
  <si>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</si>
  <si>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</si>
  <si>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</si>
  <si>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</si>
  <si>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</si>
  <si>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</si>
  <si>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</si>
  <si>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</si>
  <si>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</si>
  <si>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</si>
  <si>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</si>
  <si>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</si>
  <si>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</si>
  <si>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</si>
  <si>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</si>
  <si>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</si>
  <si>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</si>
  <si>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</si>
  <si>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</si>
  <si>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</si>
  <si>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</si>
  <si>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</si>
  <si>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</si>
  <si>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</si>
  <si>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</si>
  <si>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</si>
  <si>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</si>
  <si>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</si>
  <si>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</si>
  <si>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</si>
  <si>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</si>
  <si>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</si>
  <si>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</si>
  <si>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</si>
  <si>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</si>
  <si>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</si>
  <si>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</si>
  <si>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</si>
  <si>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</si>
  <si>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</si>
  <si>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</si>
  <si>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</si>
  <si>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</si>
  <si>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</si>
  <si>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</si>
  <si>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</si>
  <si>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</si>
  <si>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</si>
  <si>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</si>
  <si>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</si>
  <si>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</si>
  <si>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</si>
  <si>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</si>
  <si>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</si>
  <si>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</si>
  <si>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</si>
  <si>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</si>
  <si>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</si>
  <si>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</si>
  <si>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</si>
  <si>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</si>
  <si>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</si>
  <si>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</si>
  <si>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</si>
  <si>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</si>
  <si>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</si>
  <si>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</si>
  <si>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</si>
  <si>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</si>
  <si>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</si>
  <si>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</si>
  <si>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</si>
  <si>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</si>
  <si>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</si>
  <si>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</si>
  <si>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</si>
  <si>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</si>
  <si>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</si>
  <si>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</si>
  <si>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</si>
  <si>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</si>
  <si>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</si>
  <si>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</si>
  <si>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</si>
  <si>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</si>
  <si>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</si>
  <si>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</si>
  <si>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</si>
  <si>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</si>
  <si>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</si>
  <si>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</si>
  <si>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</si>
  <si>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</si>
  <si>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</si>
  <si>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</si>
  <si>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</si>
  <si>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</si>
  <si>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</si>
  <si>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</si>
  <si>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</si>
  <si>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</si>
  <si>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</si>
  <si>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</si>
  <si>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</si>
  <si>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</si>
  <si>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</si>
  <si>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</si>
  <si>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</si>
  <si>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</si>
  <si>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</si>
  <si>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</si>
  <si>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</si>
  <si>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</si>
  <si>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</si>
  <si>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</si>
  <si>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</si>
  <si>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</si>
  <si>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</si>
  <si>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</si>
  <si>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</si>
  <si>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</si>
  <si>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</si>
  <si>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</si>
  <si>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</si>
  <si>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</si>
  <si>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</si>
  <si>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</si>
  <si>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</si>
  <si>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</si>
  <si>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</si>
  <si>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</si>
  <si>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</si>
  <si>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</si>
  <si>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</si>
  <si>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</si>
  <si>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</si>
  <si>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</si>
  <si>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</si>
  <si>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</si>
  <si>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</si>
  <si>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</si>
  <si>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</si>
  <si>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</si>
  <si>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</si>
  <si>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</si>
  <si>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</si>
  <si>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</si>
  <si>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</si>
  <si>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</si>
  <si>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</si>
  <si>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</si>
  <si>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</si>
  <si>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</si>
  <si>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</si>
  <si>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</si>
  <si>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</si>
  <si>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</si>
  <si>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</si>
  <si>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</si>
  <si>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</si>
  <si>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</si>
  <si>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</si>
  <si>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</si>
  <si>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</si>
  <si>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</si>
  <si>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</si>
  <si>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</si>
  <si>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</si>
  <si>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</si>
  <si>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</si>
  <si>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</si>
  <si>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</si>
  <si>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</si>
  <si>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</si>
  <si>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</si>
  <si>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</si>
  <si>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</si>
  <si>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</si>
  <si>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</si>
  <si>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</si>
  <si>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</si>
  <si>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</si>
  <si>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</si>
  <si>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</si>
  <si>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</si>
  <si>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</si>
  <si>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</si>
  <si>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</si>
  <si>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</si>
  <si>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</si>
  <si>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</si>
  <si>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</si>
  <si>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</si>
  <si>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</si>
  <si>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</si>
  <si>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</si>
  <si>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</si>
  <si>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</si>
  <si>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</si>
  <si>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</si>
  <si>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</si>
  <si>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</si>
  <si>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</si>
  <si>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</si>
  <si>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</si>
  <si>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</si>
  <si>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</si>
  <si>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</si>
  <si>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</si>
  <si>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</si>
  <si>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</si>
  <si>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</si>
  <si>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</si>
  <si>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</si>
  <si>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</si>
  <si>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</si>
  <si>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</si>
  <si>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</si>
  <si>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</si>
  <si>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</si>
  <si>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</si>
  <si>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</si>
  <si>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</si>
  <si>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</si>
  <si>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</si>
  <si>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</si>
  <si>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</si>
  <si>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</si>
  <si>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</si>
  <si>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</si>
  <si>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</si>
  <si>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</si>
  <si>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</si>
  <si>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</si>
  <si>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</si>
  <si>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</si>
  <si>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</si>
  <si>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</si>
  <si>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</si>
  <si>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</si>
  <si>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</si>
  <si>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</si>
  <si>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</si>
  <si>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</si>
  <si>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</si>
  <si>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</si>
  <si>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</si>
  <si>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</si>
  <si>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</si>
  <si>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</si>
  <si>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</si>
  <si>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</si>
  <si>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</si>
  <si>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</si>
  <si>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</si>
  <si>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</si>
  <si>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</si>
  <si>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</si>
  <si>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</si>
  <si>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</si>
  <si>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</si>
  <si>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</si>
  <si>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</si>
  <si>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</si>
  <si>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</si>
  <si>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</si>
  <si>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</si>
  <si>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</si>
  <si>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</si>
  <si>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</si>
  <si>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</si>
  <si>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</si>
  <si>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</si>
  <si>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</si>
  <si>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</si>
  <si>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</si>
  <si>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</si>
  <si>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</si>
  <si>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</si>
  <si>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</si>
  <si>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</si>
  <si>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</si>
  <si>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</si>
  <si>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</si>
  <si>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</si>
  <si>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</si>
  <si>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</si>
  <si>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</si>
  <si>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</si>
  <si>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</si>
  <si>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</si>
  <si>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</si>
  <si>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</si>
  <si>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</si>
  <si>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</si>
  <si>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</si>
  <si>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</si>
  <si>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</si>
  <si>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</si>
  <si>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</si>
  <si>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</si>
  <si>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</si>
  <si>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</si>
  <si>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</si>
  <si>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</si>
  <si>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</si>
  <si>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</si>
  <si>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</si>
  <si>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</si>
  <si>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</si>
  <si>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</si>
  <si>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</si>
  <si>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</si>
  <si>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</si>
  <si>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</si>
  <si>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</si>
  <si>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</si>
  <si>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</si>
  <si>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</si>
  <si>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</si>
  <si>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</si>
  <si>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</si>
  <si>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</si>
  <si>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</si>
  <si>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</si>
  <si>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</si>
  <si>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</si>
  <si>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</si>
  <si>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</si>
  <si>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</si>
  <si>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</si>
  <si>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</si>
  <si>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</si>
  <si>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</si>
  <si>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</si>
  <si>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</si>
  <si>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</si>
  <si>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</si>
  <si>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</si>
  <si>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</si>
  <si>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</si>
  <si>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</si>
  <si>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</si>
  <si>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</si>
  <si>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</si>
  <si>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</si>
  <si>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</si>
  <si>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</si>
  <si>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</si>
  <si>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</si>
  <si>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</si>
  <si>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</si>
  <si>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</si>
  <si>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</si>
  <si>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</si>
  <si>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</si>
  <si>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</si>
  <si>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</si>
  <si>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</si>
  <si>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</si>
  <si>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</si>
  <si>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</si>
  <si>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</si>
  <si>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</si>
  <si>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</si>
  <si>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</si>
  <si>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</si>
  <si>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</si>
  <si>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</si>
  <si>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</si>
  <si>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</si>
  <si>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</si>
  <si>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</si>
  <si>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</si>
  <si>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</si>
  <si>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</si>
  <si>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</si>
  <si>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</si>
  <si>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</si>
  <si>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</si>
  <si>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</si>
  <si>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</si>
  <si>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</si>
  <si>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</si>
  <si>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</si>
  <si>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</si>
  <si>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</si>
  <si>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</si>
  <si>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</si>
  <si>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</si>
  <si>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</si>
  <si>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</si>
  <si>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</si>
  <si>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</si>
  <si>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</si>
  <si>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</si>
  <si>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</si>
  <si>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</si>
  <si>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</si>
  <si>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</si>
  <si>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</si>
  <si>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</si>
  <si>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</si>
  <si>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</si>
  <si>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</si>
  <si>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</si>
  <si>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</si>
  <si>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</si>
  <si>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</si>
  <si>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</si>
  <si>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</si>
  <si>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</si>
  <si>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</si>
  <si>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</si>
  <si>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</si>
  <si>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</si>
  <si>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</si>
  <si>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</si>
  <si>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</si>
  <si>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</si>
  <si>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</si>
  <si>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</si>
  <si>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</si>
  <si>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</si>
  <si>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</si>
  <si>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</si>
  <si>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</si>
  <si>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</si>
  <si>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</si>
  <si>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</si>
  <si>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</si>
  <si>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</si>
  <si>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</si>
  <si>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</si>
  <si>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</si>
  <si>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</si>
  <si>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</si>
  <si>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</si>
  <si>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</si>
  <si>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</si>
  <si>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</si>
  <si>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</si>
  <si>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</si>
  <si>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</si>
  <si>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</si>
  <si>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</si>
  <si>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</si>
  <si>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</si>
  <si>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</si>
  <si>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</si>
  <si>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</si>
  <si>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</si>
  <si>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</si>
  <si>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</si>
  <si>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</si>
  <si>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</si>
  <si>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</si>
  <si>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</si>
  <si>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</si>
  <si>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</si>
  <si>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</si>
  <si>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</si>
  <si>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</si>
  <si>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</si>
  <si>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</si>
  <si>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</si>
  <si>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</si>
  <si>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</si>
  <si>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</si>
  <si>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</si>
  <si>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</si>
  <si>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</si>
  <si>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</si>
  <si>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</si>
  <si>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</si>
  <si>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</si>
  <si>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</si>
  <si>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</si>
  <si>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</si>
  <si>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</si>
  <si>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</si>
  <si>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</si>
  <si>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</si>
  <si>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</si>
  <si>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</si>
  <si>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</si>
  <si>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</si>
  <si>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</si>
  <si>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</si>
  <si>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</si>
  <si>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</si>
  <si>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</si>
  <si>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</si>
  <si>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</si>
  <si>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</si>
  <si>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</si>
  <si>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</si>
  <si>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</si>
  <si>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</si>
  <si>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</si>
  <si>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</si>
  <si>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</si>
  <si>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</si>
  <si>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</si>
  <si>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</si>
  <si>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</si>
  <si>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</si>
  <si>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</si>
  <si>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</si>
  <si>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</si>
  <si>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</si>
  <si>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</si>
  <si>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</si>
  <si>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</si>
  <si>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</si>
  <si>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</si>
  <si>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</si>
  <si>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</si>
  <si>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</si>
  <si>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</si>
  <si>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</si>
  <si>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</si>
  <si>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</si>
  <si>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</si>
  <si>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</si>
  <si>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</si>
  <si>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</si>
  <si>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</si>
  <si>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</si>
  <si>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</si>
  <si>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</si>
  <si>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</si>
  <si>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</si>
  <si>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</si>
  <si>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</si>
  <si>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</si>
  <si>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</si>
  <si>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</si>
  <si>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</si>
  <si>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</si>
  <si>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</si>
  <si>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</si>
  <si>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</si>
  <si>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</si>
  <si>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</si>
  <si>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</si>
  <si>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</si>
  <si>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</si>
  <si>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</si>
  <si>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</si>
  <si>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</si>
  <si>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</si>
  <si>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</si>
  <si>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</si>
  <si>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</si>
  <si>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</si>
  <si>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</si>
  <si>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</si>
  <si>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</si>
  <si>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</si>
  <si>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</si>
  <si>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</si>
  <si>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</si>
  <si>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</si>
  <si>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</si>
  <si>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</si>
  <si>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</si>
  <si>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</si>
  <si>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</si>
  <si>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</si>
  <si>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</si>
  <si>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</si>
  <si>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</si>
  <si>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</si>
  <si>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</si>
  <si>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</si>
  <si>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</si>
  <si>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</si>
  <si>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</si>
  <si>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</si>
  <si>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</si>
  <si>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</si>
  <si>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</si>
  <si>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</si>
  <si>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</si>
  <si>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</si>
  <si>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</si>
  <si>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</si>
  <si>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</si>
  <si>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</si>
  <si>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</si>
  <si>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</si>
  <si>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</si>
  <si>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</si>
  <si>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</si>
  <si>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</si>
  <si>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</si>
  <si>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</si>
  <si>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</si>
  <si>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</si>
  <si>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</si>
  <si>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</si>
  <si>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</si>
  <si>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</si>
  <si>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</si>
  <si>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</si>
  <si>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</si>
  <si>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</si>
  <si>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</si>
  <si>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</si>
  <si>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</si>
  <si>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</si>
  <si>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</si>
  <si>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</si>
  <si>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</si>
  <si>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</si>
  <si>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</si>
  <si>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</si>
  <si>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</si>
  <si>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</si>
  <si>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</si>
  <si>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</si>
  <si>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</si>
  <si>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</si>
  <si>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</si>
  <si>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</si>
  <si>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</si>
  <si>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</si>
  <si>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</si>
  <si>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</si>
  <si>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</si>
  <si>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</si>
  <si>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</si>
  <si>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</si>
  <si>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</si>
  <si>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</si>
  <si>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</si>
  <si>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</si>
  <si>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</si>
  <si>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</si>
  <si>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</si>
  <si>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</si>
  <si>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</si>
  <si>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</si>
  <si>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</si>
  <si>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</si>
  <si>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</si>
  <si>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</si>
  <si>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</si>
  <si>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</si>
  <si>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</si>
  <si>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</si>
  <si>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</si>
  <si>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</si>
  <si>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</si>
  <si>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</si>
  <si>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</si>
  <si>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</si>
  <si>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</si>
  <si>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</si>
  <si>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</si>
  <si>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</si>
  <si>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</si>
  <si>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</si>
  <si>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</si>
  <si>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</si>
  <si>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</si>
  <si>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</si>
  <si>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</si>
  <si>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</si>
  <si>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</si>
  <si>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</si>
  <si>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</si>
  <si>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</si>
  <si>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</si>
  <si>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</si>
  <si>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</si>
  <si>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</si>
  <si>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</si>
  <si>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</si>
  <si>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</si>
  <si>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</si>
  <si>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</si>
  <si>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</si>
  <si>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</si>
  <si>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</si>
  <si>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</si>
  <si>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</si>
  <si>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</si>
  <si>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</si>
  <si>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</si>
  <si>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</si>
  <si>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</si>
  <si>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</si>
  <si>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</si>
  <si>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</si>
  <si>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</si>
  <si>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</si>
  <si>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</si>
  <si>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</si>
  <si>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</si>
  <si>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</si>
  <si>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</si>
  <si>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</si>
  <si>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</si>
  <si>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</si>
  <si>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</si>
  <si>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</si>
  <si>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</si>
  <si>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</si>
  <si>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</si>
  <si>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</si>
  <si>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</si>
  <si>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</si>
  <si>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</si>
  <si>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</si>
  <si>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</si>
  <si>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</si>
  <si>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</si>
  <si>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</si>
  <si>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</si>
  <si>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</si>
  <si>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</si>
  <si>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</si>
  <si>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</si>
  <si>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</si>
  <si>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</si>
  <si>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</si>
  <si>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</si>
  <si>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</si>
  <si>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</si>
  <si>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</si>
  <si>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</si>
  <si>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</si>
  <si>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</si>
  <si>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</si>
  <si>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</si>
  <si>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</si>
  <si>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</si>
  <si>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</si>
  <si>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</si>
  <si>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</si>
  <si>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</si>
  <si>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</si>
  <si>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</si>
  <si>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</si>
  <si>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</si>
  <si>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</si>
  <si>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</si>
  <si>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</si>
  <si>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</si>
  <si>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</si>
  <si>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</si>
  <si>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</si>
  <si>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</si>
  <si>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</si>
  <si>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</si>
  <si>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</si>
  <si>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</si>
  <si>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</si>
  <si>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</si>
  <si>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</si>
  <si>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</si>
  <si>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</si>
  <si>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</si>
  <si>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</si>
  <si>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</si>
  <si>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</si>
  <si>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</si>
  <si>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</si>
  <si>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</si>
  <si>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</si>
  <si>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</si>
  <si>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</si>
  <si>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</si>
  <si>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</si>
  <si>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</si>
  <si>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</si>
  <si>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</si>
  <si>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</si>
  <si>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</si>
  <si>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</si>
  <si>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</si>
  <si>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</si>
  <si>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</si>
  <si>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</si>
  <si>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</si>
  <si>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</si>
  <si>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</si>
  <si>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</si>
  <si>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</si>
  <si>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</si>
  <si>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</si>
  <si>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</si>
  <si>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</si>
  <si>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</si>
  <si>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</si>
  <si>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</si>
  <si>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</si>
  <si>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</si>
  <si>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</si>
  <si>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</si>
  <si>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</si>
  <si>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</si>
  <si>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</si>
  <si>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</si>
  <si>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</si>
  <si>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</si>
  <si>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</si>
  <si>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</si>
  <si>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</si>
  <si>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</si>
  <si>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</si>
  <si>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</si>
  <si>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</si>
  <si>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</si>
  <si>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</si>
  <si>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</si>
  <si>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</si>
  <si>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</si>
  <si>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</si>
  <si>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</si>
  <si>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</si>
  <si>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</si>
  <si>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</si>
  <si>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</si>
  <si>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</si>
  <si>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</si>
  <si>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</si>
  <si>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</si>
  <si>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</si>
  <si>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</si>
  <si>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</si>
  <si>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</si>
  <si>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</si>
  <si>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</si>
  <si>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</si>
  <si>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</si>
  <si>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</si>
  <si>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</si>
  <si>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</si>
  <si>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</si>
  <si>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</si>
  <si>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</si>
  <si>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</si>
  <si>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</si>
  <si>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</si>
  <si>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</si>
  <si>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</si>
  <si>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</si>
  <si>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</si>
  <si>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</si>
  <si>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</si>
  <si>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</si>
  <si>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</si>
  <si>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</si>
  <si>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</si>
  <si>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</si>
  <si>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</si>
  <si>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</si>
  <si>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</si>
  <si>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</si>
  <si>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</si>
  <si>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</si>
  <si>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</si>
  <si>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</si>
  <si>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</si>
  <si>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</si>
  <si>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</si>
  <si>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</si>
  <si>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</si>
  <si>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</si>
  <si>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</si>
  <si>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</si>
  <si>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</si>
  <si>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</si>
  <si>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</si>
  <si>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</si>
  <si>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</si>
  <si>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</si>
  <si>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</si>
  <si>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</si>
  <si>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</si>
  <si>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</si>
  <si>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</si>
  <si>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</si>
  <si>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</si>
  <si>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</si>
  <si>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</si>
  <si>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</si>
  <si>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</si>
  <si>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</si>
  <si>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</si>
  <si>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</si>
  <si>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</si>
  <si>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</si>
  <si>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</si>
  <si>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</si>
  <si>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</si>
  <si>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</si>
  <si>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</si>
  <si>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</si>
  <si>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</si>
  <si>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</si>
  <si>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</si>
  <si>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</si>
  <si>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</si>
  <si>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</si>
  <si>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</si>
  <si>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</si>
  <si>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</si>
  <si>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</si>
  <si>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</si>
  <si>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</si>
  <si>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</si>
  <si>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</si>
  <si>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</si>
  <si>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</si>
  <si>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</si>
  <si>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</si>
  <si>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</si>
  <si>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</si>
  <si>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</si>
  <si>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</si>
  <si>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</si>
  <si>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</si>
  <si>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</si>
  <si>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</si>
  <si>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</si>
  <si>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</si>
  <si>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</si>
  <si>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</si>
  <si>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</si>
  <si>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</si>
  <si>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</si>
  <si>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</si>
  <si>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</si>
  <si>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</si>
  <si>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</si>
  <si>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</si>
  <si>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</si>
  <si>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</si>
  <si>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</si>
  <si>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</si>
  <si>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</si>
  <si>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</si>
  <si>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</si>
  <si>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</si>
  <si>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</si>
  <si>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</si>
  <si>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</si>
  <si>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</si>
  <si>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</si>
  <si>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</si>
  <si>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</si>
  <si>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</si>
  <si>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</si>
  <si>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</si>
  <si>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</si>
  <si>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</si>
  <si>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</si>
  <si>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</si>
  <si>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</si>
  <si>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</si>
  <si>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</si>
  <si>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</si>
  <si>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</si>
  <si>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</si>
  <si>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</si>
  <si>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</si>
  <si>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</si>
  <si>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</si>
  <si>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</si>
  <si>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</si>
  <si>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</si>
  <si>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</si>
  <si>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</si>
  <si>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</si>
  <si>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</si>
  <si>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</si>
  <si>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</si>
  <si>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</si>
  <si>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</si>
  <si>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</si>
  <si>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</si>
  <si>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</si>
  <si>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</si>
  <si>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</si>
  <si>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</si>
  <si>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</si>
  <si>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</si>
  <si>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</si>
  <si>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</si>
  <si>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</si>
  <si>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</si>
  <si>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</si>
  <si>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</si>
  <si>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</si>
  <si>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</si>
  <si>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</si>
  <si>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</si>
  <si>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</si>
  <si>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</si>
  <si>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</si>
  <si>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</si>
  <si>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</si>
  <si>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</si>
  <si>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</si>
  <si>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</si>
  <si>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</si>
  <si>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</si>
  <si>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</si>
  <si>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</si>
  <si>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</si>
  <si>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</si>
  <si>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</si>
  <si>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</si>
  <si>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</si>
  <si>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</si>
  <si>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</si>
  <si>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</si>
  <si>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</si>
  <si>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</si>
  <si>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</si>
  <si>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</si>
  <si>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</si>
  <si>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</si>
  <si>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</si>
  <si>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</si>
  <si>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</si>
  <si>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</si>
  <si>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</si>
  <si>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</si>
  <si>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</si>
  <si>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</si>
  <si>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</si>
  <si>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</si>
  <si>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</si>
  <si>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</si>
  <si>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</si>
  <si>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</si>
  <si>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</si>
  <si>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</si>
  <si>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</si>
  <si>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</si>
  <si>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</si>
  <si>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</si>
  <si>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</si>
  <si>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</si>
  <si>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</si>
  <si>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</si>
  <si>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</si>
  <si>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</si>
  <si>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</si>
  <si>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</si>
  <si>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</si>
  <si>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</si>
  <si>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</si>
  <si>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</si>
  <si>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</si>
  <si>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</si>
  <si>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</si>
  <si>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</si>
  <si>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</si>
  <si>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</si>
  <si>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</si>
  <si>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</si>
  <si>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</si>
  <si>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</si>
  <si>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</si>
  <si>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</si>
  <si>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</si>
  <si>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</si>
  <si>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</si>
  <si>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</si>
  <si>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</si>
  <si>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</si>
  <si>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</si>
  <si>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</si>
  <si>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</si>
  <si>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</si>
  <si>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</si>
  <si>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</si>
  <si>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</si>
  <si>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</si>
  <si>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</si>
  <si>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</si>
  <si>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</si>
  <si>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</si>
  <si>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</si>
  <si>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</si>
  <si>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</si>
  <si>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</si>
  <si>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</si>
  <si>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</si>
  <si>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</si>
  <si>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</si>
  <si>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</si>
  <si>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</si>
  <si>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</si>
  <si>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</si>
  <si>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</si>
  <si>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</si>
  <si>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</si>
  <si>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</si>
  <si>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</si>
  <si>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</si>
  <si>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</si>
  <si>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</si>
  <si>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</si>
  <si>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</si>
  <si>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</si>
  <si>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</si>
  <si>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</si>
  <si>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</si>
  <si>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</si>
  <si>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</si>
  <si>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</si>
  <si>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</si>
  <si>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</si>
  <si>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</si>
  <si>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</si>
  <si>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</si>
  <si>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</si>
  <si>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</si>
  <si>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</si>
  <si>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</si>
  <si>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</si>
  <si>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</si>
  <si>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</si>
  <si>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</si>
  <si>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</si>
  <si>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</si>
  <si>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</si>
  <si>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</si>
  <si>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</si>
  <si>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</si>
  <si>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</si>
  <si>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</si>
  <si>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</si>
  <si>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</si>
  <si>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</si>
  <si>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</si>
  <si>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</si>
  <si>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</si>
  <si>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</si>
  <si>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</si>
  <si>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</si>
  <si>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</si>
  <si>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</si>
  <si>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</si>
  <si>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</si>
  <si>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</si>
  <si>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</si>
  <si>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</si>
  <si>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</si>
  <si>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</si>
  <si>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</si>
  <si>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</si>
  <si>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</si>
  <si>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</si>
  <si>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</si>
  <si>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</si>
  <si>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</si>
  <si>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</si>
  <si>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</si>
  <si>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</si>
  <si>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</si>
  <si>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</si>
  <si>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</si>
  <si>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</si>
  <si>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</si>
  <si>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</si>
  <si>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</si>
  <si>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</si>
  <si>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</si>
  <si>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</si>
  <si>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</si>
  <si>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</si>
  <si>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</si>
  <si>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</si>
  <si>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</si>
  <si>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</si>
  <si>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</si>
  <si>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</si>
  <si>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</si>
  <si>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</si>
  <si>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</si>
  <si>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</si>
  <si>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</si>
  <si>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</si>
  <si>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</si>
  <si>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</si>
  <si>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</si>
  <si>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</si>
  <si>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</si>
  <si>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</si>
  <si>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</si>
  <si>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</si>
  <si>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</si>
  <si>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</si>
  <si>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</si>
  <si>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</si>
  <si>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</si>
  <si>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</si>
  <si>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</si>
  <si>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</si>
  <si>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</si>
  <si>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</si>
  <si>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</si>
  <si>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</si>
  <si>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</si>
  <si>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</si>
  <si>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</si>
  <si>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</si>
  <si>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</si>
  <si>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</si>
  <si>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</si>
  <si>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</si>
  <si>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</si>
  <si>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</si>
  <si>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</si>
  <si>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</si>
  <si>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</si>
  <si>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</si>
  <si>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</si>
  <si>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</si>
  <si>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</si>
  <si>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</si>
  <si>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</si>
  <si>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</si>
  <si>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</si>
  <si>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</si>
  <si>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</si>
  <si>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</si>
  <si>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</si>
  <si>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</si>
  <si>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</si>
  <si>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</si>
  <si>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</si>
  <si>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</si>
  <si>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</si>
  <si>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</si>
  <si>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</si>
  <si>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</si>
  <si>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</si>
  <si>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</si>
  <si>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</si>
  <si>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</si>
  <si>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</si>
  <si>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</si>
  <si>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</si>
  <si>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</si>
  <si>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</si>
  <si>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</si>
  <si>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</si>
  <si>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</si>
  <si>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</si>
  <si>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</si>
  <si>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</si>
  <si>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</si>
  <si>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</si>
  <si>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</si>
  <si>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</si>
  <si>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</si>
  <si>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</si>
  <si>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</si>
  <si>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</si>
  <si>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</si>
  <si>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</si>
  <si>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</si>
  <si>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</si>
  <si>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</si>
  <si>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</si>
  <si>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</si>
  <si>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</si>
  <si>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</si>
  <si>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</si>
  <si>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</si>
  <si>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</si>
  <si>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</si>
  <si>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</si>
  <si>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</si>
  <si>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</si>
  <si>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</si>
  <si>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</si>
  <si>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</si>
  <si>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</si>
  <si>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</si>
  <si>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</si>
  <si>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</si>
  <si>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</si>
  <si>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</si>
  <si>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</si>
  <si>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</si>
  <si>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</si>
  <si>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</si>
  <si>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</si>
  <si>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</si>
  <si>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</si>
  <si>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</si>
  <si>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</si>
  <si>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</si>
  <si>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</si>
  <si>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</si>
  <si>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</si>
  <si>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</si>
  <si>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</si>
  <si>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</si>
  <si>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</si>
  <si>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</si>
  <si>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</si>
  <si>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</si>
  <si>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</si>
  <si>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</si>
  <si>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</si>
  <si>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</si>
  <si>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</si>
  <si>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</si>
  <si>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</si>
  <si>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</si>
  <si>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</si>
  <si>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</si>
  <si>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</si>
  <si>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</si>
  <si>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</si>
  <si>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</si>
  <si>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</si>
  <si>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</si>
  <si>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</si>
  <si>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</si>
  <si>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</si>
  <si>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</si>
  <si>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</si>
  <si>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</si>
  <si>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</si>
  <si>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</si>
  <si>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</si>
  <si>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</si>
  <si>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</si>
  <si>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</si>
  <si>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</si>
  <si>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</si>
  <si>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</si>
  <si>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</si>
  <si>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</si>
  <si>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</si>
  <si>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</si>
  <si>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</si>
  <si>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</si>
  <si>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</si>
  <si>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</si>
  <si>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</si>
  <si>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</si>
  <si>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</si>
  <si>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</si>
  <si>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</si>
  <si>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</si>
  <si>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</si>
  <si>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</si>
  <si>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</si>
  <si>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</si>
  <si>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</si>
  <si>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</si>
  <si>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</si>
  <si>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</si>
  <si>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</si>
  <si>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</si>
  <si>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</si>
  <si>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</si>
  <si>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</si>
  <si>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</si>
  <si>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</si>
  <si>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</si>
  <si>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</si>
  <si>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</si>
  <si>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</si>
  <si>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</si>
  <si>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</si>
  <si>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</si>
  <si>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</si>
  <si>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</si>
  <si>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</si>
  <si>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</si>
  <si>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</si>
  <si>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</si>
  <si>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</si>
  <si>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</si>
  <si>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</si>
  <si>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</si>
  <si>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</si>
  <si>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</si>
  <si>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</si>
  <si>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</si>
  <si>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</si>
  <si>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</si>
  <si>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</si>
  <si>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</si>
  <si>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</si>
  <si>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</si>
  <si>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</si>
  <si>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</si>
  <si>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</si>
  <si>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</si>
  <si>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</si>
  <si>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</si>
  <si>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</si>
  <si>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</si>
  <si>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</si>
  <si>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</si>
  <si>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</si>
  <si>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</si>
  <si>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</si>
  <si>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</si>
  <si>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</si>
  <si>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</si>
  <si>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</si>
  <si>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</si>
  <si>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</si>
  <si>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</si>
  <si>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</si>
  <si>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</si>
  <si>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</si>
  <si>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</si>
  <si>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</si>
  <si>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</si>
  <si>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</si>
  <si>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</si>
  <si>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</si>
  <si>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</si>
  <si>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</si>
  <si>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</si>
  <si>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</si>
  <si>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</si>
  <si>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</si>
  <si>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</si>
  <si>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</si>
  <si>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</si>
  <si>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</si>
  <si>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</si>
  <si>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</si>
  <si>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</si>
  <si>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</si>
  <si>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</si>
  <si>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</si>
  <si>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</si>
  <si>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</si>
  <si>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</si>
  <si>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</si>
  <si>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</si>
  <si>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</si>
  <si>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</si>
  <si>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</si>
  <si>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</si>
  <si>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</si>
  <si>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</si>
  <si>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</si>
  <si>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</si>
  <si>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</si>
  <si>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</si>
  <si>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</si>
  <si>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</si>
  <si>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</si>
  <si>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</si>
  <si>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</si>
  <si>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</si>
  <si>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</si>
  <si>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</si>
  <si>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</si>
  <si>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</si>
  <si>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</si>
  <si>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</si>
  <si>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</si>
  <si>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</si>
  <si>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</si>
  <si>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</si>
  <si>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</si>
  <si>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</si>
  <si>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</si>
  <si>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</si>
  <si>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</si>
  <si>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</si>
  <si>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</si>
  <si>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</si>
  <si>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</si>
  <si>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</si>
  <si>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</si>
  <si>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</si>
  <si>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</si>
  <si>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</si>
  <si>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</si>
  <si>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</si>
  <si>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</si>
  <si>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</si>
  <si>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</si>
  <si>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</si>
  <si>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</si>
  <si>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</si>
  <si>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</si>
  <si>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</si>
  <si>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</si>
  <si>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</si>
  <si>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</si>
  <si>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</si>
  <si>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</si>
  <si>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</si>
  <si>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</si>
  <si>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</si>
  <si>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</si>
  <si>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</si>
  <si>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</si>
  <si>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</si>
  <si>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</si>
  <si>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</si>
  <si>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</si>
  <si>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</si>
  <si>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</si>
  <si>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</si>
  <si>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</si>
  <si>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</si>
  <si>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</si>
  <si>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</si>
  <si>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</si>
  <si>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</si>
  <si>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</si>
  <si>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</si>
  <si>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</si>
  <si>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</si>
  <si>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</si>
  <si>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</si>
  <si>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</si>
  <si>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</si>
  <si>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</si>
  <si>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</si>
  <si>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</si>
  <si>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</si>
  <si>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</si>
  <si>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</si>
  <si>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</si>
  <si>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</si>
  <si>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</si>
  <si>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</si>
  <si>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</si>
  <si>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</si>
  <si>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</si>
  <si>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</si>
  <si>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</si>
  <si>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</si>
  <si>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</si>
  <si>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</si>
  <si>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</si>
  <si>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</si>
  <si>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</si>
  <si>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</si>
  <si>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</si>
  <si>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</si>
  <si>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</si>
  <si>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</si>
  <si>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</si>
  <si>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</si>
  <si>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</si>
  <si>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</si>
  <si>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</si>
  <si>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</si>
  <si>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</si>
  <si>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</si>
  <si>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</si>
  <si>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</si>
  <si>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</si>
  <si>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</si>
  <si>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</si>
  <si>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</si>
  <si>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</si>
  <si>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</si>
  <si>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</si>
  <si>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</si>
  <si>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</si>
  <si>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</si>
  <si>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</si>
  <si>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</si>
  <si>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</si>
  <si>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</si>
  <si>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</si>
  <si>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</si>
  <si>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</si>
  <si>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</si>
  <si>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</si>
  <si>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</si>
  <si>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</si>
  <si>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</si>
  <si>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</si>
  <si>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</si>
  <si>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</si>
  <si>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</si>
  <si>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</si>
  <si>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</si>
  <si>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</si>
  <si>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</si>
  <si>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</si>
  <si>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</si>
  <si>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</si>
  <si>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</si>
  <si>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</si>
  <si>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</si>
  <si>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</si>
  <si>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</si>
  <si>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</si>
  <si>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</si>
  <si>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</si>
  <si>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</si>
  <si>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</si>
  <si>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</si>
  <si>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</si>
  <si>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</si>
  <si>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</si>
  <si>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</si>
  <si>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</si>
  <si>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</si>
  <si>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</si>
  <si>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</si>
  <si>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</si>
  <si>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</si>
  <si>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</si>
  <si>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</si>
  <si>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</si>
  <si>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</si>
  <si>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</si>
  <si>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</si>
  <si>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</si>
  <si>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</si>
  <si>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</si>
  <si>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</si>
  <si>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</si>
  <si>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</si>
  <si>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</si>
  <si>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</si>
  <si>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</si>
  <si>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</si>
  <si>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</si>
  <si>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</si>
  <si>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</si>
  <si>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</si>
  <si>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</si>
  <si>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</si>
  <si>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</si>
  <si>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</si>
  <si>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</si>
  <si>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</si>
  <si>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</si>
  <si>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</si>
  <si>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</si>
  <si>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</si>
  <si>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</si>
  <si>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</si>
  <si>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</si>
  <si>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</si>
  <si>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</si>
  <si>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</si>
  <si>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</si>
  <si>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</si>
  <si>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</si>
  <si>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</si>
  <si>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</si>
  <si>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</si>
  <si>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</si>
  <si>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</si>
  <si>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</si>
  <si>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</si>
  <si>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</si>
  <si>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</si>
  <si>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</si>
  <si>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</si>
  <si>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</si>
  <si>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</si>
  <si>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</si>
  <si>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</si>
  <si>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</si>
  <si>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</si>
  <si>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</si>
  <si>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</si>
  <si>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</si>
  <si>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</si>
  <si>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</si>
  <si>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</si>
  <si>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</si>
  <si>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</si>
  <si>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</si>
  <si>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</si>
  <si>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</si>
  <si>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</si>
  <si>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</si>
  <si>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</si>
  <si>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</si>
  <si>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</si>
  <si>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</si>
  <si>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</si>
  <si>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</si>
  <si>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</si>
  <si>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</si>
  <si>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</si>
  <si>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</si>
  <si>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</si>
  <si>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</si>
  <si>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</si>
  <si>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</si>
  <si>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</si>
  <si>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</si>
  <si>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</si>
  <si>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</si>
  <si>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</si>
  <si>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</si>
  <si>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</si>
  <si>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</si>
  <si>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</si>
  <si>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</si>
  <si>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</si>
  <si>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</si>
  <si>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</si>
  <si>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</si>
  <si>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</si>
  <si>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</si>
  <si>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</si>
  <si>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</si>
  <si>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</si>
  <si>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</si>
  <si>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</si>
  <si>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</si>
  <si>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</si>
  <si>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</si>
  <si>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</si>
  <si>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</si>
  <si>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</si>
  <si>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</si>
  <si>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</si>
  <si>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</si>
  <si>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</si>
  <si>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</si>
  <si>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</si>
  <si>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</si>
  <si>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</si>
  <si>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</si>
  <si>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</si>
  <si>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</si>
  <si>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</si>
  <si>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</si>
  <si>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</si>
  <si>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</si>
  <si>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</si>
  <si>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</si>
  <si>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</si>
  <si>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</si>
  <si>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</si>
  <si>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</si>
  <si>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</si>
  <si>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</si>
  <si>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</si>
  <si>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</si>
  <si>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</si>
  <si>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</si>
  <si>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</si>
  <si>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</si>
  <si>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</si>
  <si>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</si>
  <si>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</si>
  <si>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</si>
  <si>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</si>
  <si>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</si>
  <si>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</si>
  <si>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</si>
  <si>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</si>
  <si>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</si>
  <si>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</si>
  <si>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</si>
  <si>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</si>
  <si>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</si>
  <si>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</si>
  <si>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</si>
  <si>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</si>
  <si>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</si>
  <si>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</si>
  <si>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</si>
  <si>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</si>
  <si>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</si>
  <si>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</si>
  <si>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</si>
  <si>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</si>
  <si>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</si>
  <si>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</si>
  <si>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</si>
  <si>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</si>
  <si>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</si>
  <si>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</si>
  <si>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</si>
  <si>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</si>
  <si>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</si>
  <si>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</si>
  <si>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</si>
  <si>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</si>
  <si>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</si>
  <si>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</si>
  <si>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</si>
  <si>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</si>
  <si>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</si>
  <si>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</si>
  <si>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</si>
  <si>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</si>
  <si>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</si>
  <si>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</si>
  <si>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</si>
  <si>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</si>
  <si>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</si>
  <si>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</si>
  <si>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</si>
  <si>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</si>
  <si>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</si>
  <si>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</si>
  <si>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</si>
  <si>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</si>
  <si>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</si>
  <si>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</si>
  <si>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</si>
  <si>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</si>
  <si>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</si>
  <si>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</si>
  <si>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</si>
  <si>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</si>
  <si>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</si>
  <si>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</si>
  <si>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</si>
  <si>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</si>
  <si>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</si>
  <si>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</si>
  <si>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</si>
  <si>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</si>
  <si>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</si>
  <si>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</si>
  <si>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</si>
  <si>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</si>
  <si>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</si>
  <si>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</si>
  <si>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</si>
  <si>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</si>
  <si>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</si>
  <si>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</si>
  <si>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</si>
  <si>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</si>
  <si>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</si>
  <si>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</si>
  <si>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</si>
  <si>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</si>
  <si>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</si>
  <si>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</si>
  <si>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</si>
  <si>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</si>
  <si>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</si>
  <si>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</si>
  <si>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</si>
  <si>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</si>
  <si>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</si>
  <si>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</si>
  <si>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</si>
  <si>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</si>
  <si>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</si>
  <si>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</si>
  <si>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</si>
  <si>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</si>
  <si>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</si>
  <si>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</si>
  <si>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</si>
  <si>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</si>
  <si>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</si>
  <si>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</si>
  <si>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</si>
  <si>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</si>
  <si>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</si>
  <si>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</si>
  <si>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</si>
  <si>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</si>
  <si>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</si>
  <si>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</si>
  <si>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</si>
  <si>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</si>
  <si>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</si>
  <si>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</si>
  <si>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</si>
  <si>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</si>
  <si>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</si>
  <si>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</si>
  <si>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</si>
  <si>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</si>
  <si>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</si>
  <si>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</si>
  <si>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</si>
  <si>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</si>
  <si>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</si>
  <si>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</si>
  <si>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</si>
  <si>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</si>
  <si>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</si>
  <si>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</si>
  <si>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</si>
  <si>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</si>
  <si>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</si>
  <si>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</si>
  <si>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</si>
  <si>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</si>
  <si>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</si>
  <si>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</si>
  <si>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</si>
  <si>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</si>
  <si>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</si>
  <si>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</si>
  <si>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</si>
  <si>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</si>
  <si>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</si>
  <si>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</si>
  <si>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</si>
  <si>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</si>
  <si>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</si>
  <si>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</si>
  <si>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</si>
  <si>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</si>
  <si>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</si>
  <si>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</si>
  <si>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</si>
  <si>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</si>
  <si>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</si>
  <si>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</si>
  <si>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</si>
  <si>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</si>
  <si>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</si>
  <si>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</si>
  <si>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</si>
  <si>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</si>
  <si>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</si>
  <si>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</si>
  <si>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</si>
  <si>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</si>
  <si>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</si>
  <si>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</si>
  <si>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</si>
  <si>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</si>
  <si>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</si>
  <si>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</si>
  <si>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</si>
  <si>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</si>
  <si>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</si>
  <si>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</si>
  <si>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</si>
  <si>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</si>
  <si>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</si>
  <si>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</si>
  <si>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</si>
  <si>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</si>
  <si>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</si>
  <si>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</si>
  <si>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</si>
  <si>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</si>
  <si>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</si>
  <si>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</si>
  <si>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</si>
  <si>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</si>
  <si>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</si>
  <si>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</si>
  <si>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</si>
  <si>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</si>
  <si>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</si>
  <si>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</si>
  <si>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</si>
  <si>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</si>
  <si>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</si>
  <si>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</si>
  <si>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</si>
  <si>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</si>
  <si>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</si>
  <si>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</si>
  <si>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</si>
  <si>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</si>
  <si>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</si>
  <si>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</si>
  <si>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</si>
  <si>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</si>
  <si>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</si>
  <si>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</si>
  <si>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</si>
  <si>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</si>
  <si>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</si>
  <si>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</si>
  <si>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</si>
  <si>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</si>
  <si>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</si>
  <si>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</si>
  <si>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</si>
  <si>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</si>
  <si>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</si>
  <si>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</si>
  <si>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</si>
  <si>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</si>
  <si>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</si>
  <si>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</si>
  <si>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</si>
  <si>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</si>
  <si>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</si>
  <si>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</si>
  <si>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</si>
  <si>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</si>
  <si>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</si>
  <si>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</si>
  <si>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</si>
  <si>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</si>
  <si>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</si>
  <si>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</si>
  <si>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</si>
  <si>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</si>
  <si>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</si>
  <si>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</si>
  <si>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</si>
  <si>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</si>
  <si>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</si>
  <si>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</si>
  <si>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</si>
  <si>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</si>
  <si>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</si>
  <si>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</si>
  <si>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</si>
  <si>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</si>
  <si>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</si>
  <si>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</si>
  <si>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</si>
  <si>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</si>
  <si>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</si>
  <si>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</si>
  <si>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</si>
  <si>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</si>
  <si>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</si>
  <si>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</si>
  <si>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</si>
  <si>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</si>
  <si>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</si>
  <si>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</si>
  <si>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</si>
  <si>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</si>
  <si>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</si>
  <si>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</si>
  <si>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</si>
  <si>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</si>
  <si>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</si>
  <si>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</si>
  <si>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</si>
  <si>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</si>
  <si>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</si>
  <si>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</si>
  <si>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</si>
  <si>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</si>
  <si>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</si>
  <si>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</si>
  <si>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</si>
  <si>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</si>
  <si>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</si>
  <si>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</si>
  <si>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</si>
  <si>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</si>
  <si>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</si>
  <si>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</si>
  <si>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</si>
  <si>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</si>
  <si>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</si>
  <si>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</si>
  <si>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</si>
  <si>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</si>
  <si>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</si>
  <si>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</si>
  <si>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</si>
  <si>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</si>
  <si>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</si>
  <si>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</si>
  <si>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</si>
  <si>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</si>
  <si>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</si>
  <si>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</si>
  <si>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</si>
  <si>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</si>
  <si>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</si>
  <si>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</si>
  <si>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</si>
  <si>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</si>
  <si>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</si>
  <si>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</si>
  <si>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</si>
  <si>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</si>
  <si>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</si>
  <si>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</si>
  <si>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</si>
  <si>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</si>
  <si>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</si>
  <si>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</si>
  <si>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</si>
  <si>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</si>
  <si>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</si>
  <si>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</si>
  <si>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</si>
  <si>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</si>
  <si>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</si>
  <si>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</si>
  <si>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</si>
  <si>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</si>
  <si>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</si>
  <si>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</si>
  <si>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</si>
  <si>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</si>
  <si>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</si>
  <si>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</si>
  <si>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</si>
  <si>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</si>
  <si>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</si>
  <si>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</si>
  <si>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</si>
  <si>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</si>
  <si>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</si>
  <si>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</si>
  <si>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</si>
  <si>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</si>
  <si>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</si>
  <si>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</si>
  <si>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</si>
  <si>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</si>
  <si>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</si>
  <si>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</si>
  <si>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</si>
  <si>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</si>
  <si>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</si>
  <si>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</si>
  <si>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</si>
  <si>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</si>
  <si>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</si>
  <si>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</si>
  <si>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</si>
  <si>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</si>
  <si>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</si>
  <si>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</si>
  <si>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</si>
  <si>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</si>
  <si>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</si>
  <si>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</si>
  <si>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</si>
  <si>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</si>
  <si>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</si>
  <si>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</si>
  <si>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</si>
  <si>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</si>
  <si>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</si>
  <si>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</si>
  <si>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</si>
  <si>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</si>
  <si>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</si>
  <si>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</si>
  <si>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</si>
  <si>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</si>
  <si>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</si>
  <si>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</si>
  <si>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</si>
  <si>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</si>
  <si>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</si>
  <si>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</si>
  <si>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</si>
  <si>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</si>
  <si>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</si>
  <si>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</si>
  <si>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</si>
  <si>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</si>
  <si>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</si>
  <si>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</si>
  <si>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</si>
  <si>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</si>
  <si>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</si>
  <si>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</si>
  <si>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</si>
  <si>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</si>
  <si>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</si>
  <si>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</si>
  <si>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</si>
  <si>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</si>
  <si>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</si>
  <si>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</si>
  <si>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</si>
  <si>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</si>
  <si>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</si>
  <si>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</si>
  <si>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</si>
  <si>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</si>
  <si>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</si>
  <si>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</si>
  <si>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</si>
  <si>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</si>
  <si>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</si>
  <si>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</si>
  <si>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</si>
  <si>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</si>
  <si>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</si>
  <si>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</si>
  <si>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</si>
  <si>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</si>
  <si>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</si>
  <si>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</si>
  <si>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</si>
  <si>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</si>
  <si>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</si>
  <si>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</si>
  <si>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</si>
  <si>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</si>
  <si>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</si>
  <si>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</si>
  <si>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</si>
  <si>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</si>
  <si>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</si>
  <si>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</si>
  <si>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</si>
  <si>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</si>
  <si>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</si>
  <si>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</si>
  <si>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</si>
  <si>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</si>
  <si>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</si>
  <si>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</si>
  <si>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</si>
  <si>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</si>
  <si>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</si>
  <si>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</si>
  <si>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</si>
  <si>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</si>
  <si>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</si>
  <si>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</si>
  <si>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</si>
  <si>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</si>
  <si>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</si>
  <si>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</si>
  <si>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</si>
  <si>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</si>
  <si>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</si>
  <si>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</si>
  <si>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</si>
  <si>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</si>
  <si>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</si>
  <si>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</si>
  <si>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</si>
  <si>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</si>
  <si>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</si>
  <si>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</si>
  <si>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</si>
  <si>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</si>
  <si>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</si>
  <si>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</si>
  <si>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</si>
  <si>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</si>
  <si>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</si>
  <si>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</si>
  <si>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</si>
  <si>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</si>
  <si>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</si>
  <si>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</si>
  <si>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</si>
  <si>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</si>
  <si>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</si>
  <si>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</si>
  <si>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</si>
  <si>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</si>
  <si>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</si>
  <si>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</si>
  <si>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</si>
  <si>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</si>
  <si>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</si>
  <si>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</si>
  <si>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</si>
  <si>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</si>
  <si>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</si>
  <si>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</si>
  <si>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</si>
  <si>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</si>
  <si>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</si>
  <si>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</si>
  <si>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</si>
  <si>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</si>
  <si>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</si>
  <si>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</si>
  <si>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</si>
  <si>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</si>
  <si>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</si>
  <si>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</si>
  <si>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</si>
  <si>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</si>
  <si>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</si>
  <si>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</si>
  <si>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</si>
  <si>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</si>
  <si>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</si>
  <si>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</si>
  <si>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</si>
  <si>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</si>
  <si>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</si>
  <si>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</si>
  <si>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</si>
  <si>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</si>
  <si>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</si>
  <si>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</si>
  <si>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</si>
  <si>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</si>
  <si>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</si>
  <si>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</si>
  <si>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</si>
  <si>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</si>
  <si>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</si>
  <si>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</si>
  <si>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</si>
  <si>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</si>
  <si>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</si>
  <si>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</si>
  <si>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</si>
  <si>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</si>
  <si>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</si>
  <si>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</si>
  <si>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</si>
  <si>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</si>
  <si>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</si>
  <si>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</si>
  <si>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</si>
  <si>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</si>
  <si>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</si>
  <si>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</si>
  <si>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</si>
  <si>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</si>
  <si>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</si>
  <si>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</si>
  <si>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</si>
  <si>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</si>
  <si>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</si>
  <si>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</si>
  <si>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</si>
  <si>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</si>
  <si>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</si>
  <si>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</si>
  <si>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</si>
  <si>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</si>
  <si>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</si>
  <si>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</si>
  <si>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</si>
  <si>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</si>
  <si>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</si>
  <si>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</si>
  <si>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</si>
  <si>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</si>
  <si>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</si>
  <si>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</si>
  <si>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</si>
  <si>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</si>
  <si>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</si>
  <si>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</si>
  <si>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</si>
  <si>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</si>
  <si>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</si>
  <si>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</si>
  <si>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</si>
  <si>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</si>
  <si>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</si>
  <si>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</si>
  <si>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</si>
  <si>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</si>
  <si>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</si>
  <si>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</si>
  <si>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</si>
  <si>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</si>
  <si>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</si>
  <si>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</si>
  <si>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</si>
  <si>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</si>
  <si>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</si>
  <si>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</si>
  <si>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</si>
  <si>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</si>
  <si>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</si>
  <si>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</si>
  <si>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</si>
  <si>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</si>
  <si>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</si>
  <si>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</si>
  <si>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</si>
  <si>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</si>
  <si>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</si>
  <si>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</si>
  <si>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</si>
  <si>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</si>
  <si>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</si>
  <si>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</si>
  <si>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</si>
  <si>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</si>
  <si>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</si>
  <si>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</si>
  <si>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</si>
  <si>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</si>
  <si>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</si>
  <si>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</si>
  <si>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</si>
  <si>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</si>
  <si>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</si>
  <si>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</si>
  <si>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</si>
  <si>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</si>
  <si>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</si>
  <si>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</si>
  <si>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</si>
  <si>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</si>
  <si>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</si>
  <si>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</si>
  <si>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</si>
  <si>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</si>
  <si>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</si>
  <si>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</si>
  <si>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</si>
  <si>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</si>
  <si>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</si>
  <si>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</si>
  <si>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</si>
  <si>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</si>
  <si>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</si>
  <si>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</si>
  <si>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</si>
  <si>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</si>
  <si>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</si>
  <si>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</si>
  <si>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</si>
  <si>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</si>
  <si>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</si>
  <si>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</si>
  <si>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</si>
  <si>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</si>
  <si>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</si>
  <si>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</si>
  <si>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</si>
  <si>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</si>
  <si>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</si>
  <si>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</si>
  <si>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</si>
  <si>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</si>
  <si>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</si>
  <si>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</si>
  <si>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</si>
  <si>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</si>
  <si>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</si>
  <si>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</si>
  <si>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</si>
  <si>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</si>
  <si>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</si>
  <si>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</si>
  <si>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</si>
  <si>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</si>
  <si>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</si>
  <si>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</si>
  <si>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</si>
  <si>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</si>
  <si>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</si>
  <si>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</si>
  <si>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</si>
  <si>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</si>
  <si>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</si>
  <si>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</si>
  <si>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</si>
  <si>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</si>
  <si>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</si>
  <si>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</si>
  <si>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</si>
  <si>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</si>
  <si>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</si>
  <si>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</si>
  <si>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</si>
  <si>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</si>
  <si>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</si>
  <si>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</si>
  <si>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</si>
  <si>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</si>
  <si>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</si>
  <si>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</si>
  <si>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</si>
  <si>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</si>
  <si>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</si>
  <si>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</si>
  <si>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</si>
  <si>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</si>
  <si>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</si>
  <si>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</si>
  <si>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</si>
  <si>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</si>
  <si>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</si>
  <si>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</si>
  <si>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</si>
  <si>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</si>
  <si>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</si>
  <si>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</si>
  <si>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</si>
  <si>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</si>
  <si>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</si>
  <si>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</si>
  <si>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</si>
  <si>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</si>
  <si>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</si>
  <si>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</si>
  <si>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</si>
  <si>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</si>
  <si>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</si>
  <si>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</si>
  <si>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</si>
  <si>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</si>
  <si>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</si>
  <si>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</si>
  <si>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</si>
  <si>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</si>
  <si>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</si>
  <si>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</si>
  <si>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</si>
  <si>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</si>
  <si>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</si>
  <si>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</si>
  <si>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</si>
  <si>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</si>
  <si>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</si>
  <si>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</si>
  <si>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</si>
  <si>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</si>
  <si>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</si>
  <si>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</si>
  <si>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</si>
  <si>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</si>
  <si>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</si>
  <si>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</si>
  <si>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</si>
  <si>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</si>
  <si>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</si>
  <si>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</si>
  <si>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</si>
  <si>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</si>
  <si>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</si>
  <si>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</si>
  <si>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</si>
  <si>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</si>
  <si>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</si>
  <si>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</si>
  <si>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</si>
  <si>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</si>
  <si>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</si>
  <si>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</si>
  <si>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</si>
  <si>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</si>
  <si>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</si>
  <si>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</si>
  <si>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</si>
  <si>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</si>
  <si>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</si>
  <si>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</si>
  <si>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</si>
  <si>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</si>
  <si>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</si>
  <si>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</si>
  <si>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</si>
  <si>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</si>
  <si>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</si>
  <si>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</si>
  <si>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</si>
  <si>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</si>
  <si>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</si>
  <si>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</si>
  <si>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</si>
  <si>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</si>
  <si>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</si>
  <si>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</si>
  <si>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</si>
  <si>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</si>
  <si>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</si>
  <si>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</si>
  <si>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</si>
  <si>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</si>
  <si>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</si>
  <si>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</si>
  <si>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</si>
  <si>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</si>
  <si>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</si>
  <si>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</si>
  <si>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</si>
  <si>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</si>
  <si>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</si>
  <si>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</si>
  <si>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</si>
  <si>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</si>
  <si>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</si>
  <si>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</si>
  <si>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</si>
  <si>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</si>
  <si>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</si>
  <si>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</si>
  <si>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</si>
  <si>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</si>
  <si>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</si>
  <si>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</si>
  <si>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</si>
  <si>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</si>
  <si>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</si>
  <si>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</si>
  <si>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</si>
  <si>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</si>
  <si>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</si>
  <si>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</si>
  <si>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</si>
  <si>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</si>
  <si>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</si>
  <si>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</si>
  <si>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</si>
  <si>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</si>
  <si>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</si>
  <si>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</si>
  <si>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</si>
  <si>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</si>
  <si>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</si>
  <si>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</si>
  <si>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</si>
  <si>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</si>
  <si>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</si>
  <si>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</si>
  <si>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</si>
  <si>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</si>
  <si>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</si>
  <si>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</si>
  <si>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</si>
  <si>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</si>
  <si>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</si>
  <si>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</si>
  <si>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</si>
  <si>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</si>
  <si>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</si>
  <si>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</si>
  <si>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</si>
  <si>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</si>
  <si>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</si>
  <si>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</si>
  <si>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</si>
  <si>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</si>
  <si>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</si>
  <si>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</si>
  <si>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</si>
  <si>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</si>
  <si>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</si>
  <si>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</si>
  <si>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</si>
  <si>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</si>
  <si>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</si>
  <si>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</si>
  <si>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</si>
  <si>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</si>
  <si>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</si>
  <si>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</si>
  <si>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</si>
  <si>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</si>
  <si>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</si>
  <si>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</si>
  <si>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</si>
  <si>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</si>
  <si>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</si>
  <si>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</si>
  <si>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</si>
  <si>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</si>
  <si>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</si>
  <si>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</si>
  <si>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</si>
  <si>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</si>
  <si>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</si>
  <si>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</si>
  <si>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</si>
  <si>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</si>
  <si>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</si>
  <si>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</si>
  <si>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</si>
  <si>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</si>
  <si>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</si>
  <si>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</si>
  <si>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</si>
  <si>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</si>
  <si>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</si>
  <si>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</si>
  <si>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</si>
  <si>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</si>
  <si>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</si>
  <si>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</si>
  <si>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</si>
  <si>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</si>
  <si>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</si>
  <si>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</si>
  <si>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</si>
  <si>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</si>
  <si>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</si>
  <si>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</si>
  <si>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</si>
  <si>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</si>
  <si>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</si>
  <si>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</si>
  <si>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</si>
  <si>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</si>
  <si>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</si>
  <si>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</si>
  <si>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</si>
  <si>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</si>
  <si>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</si>
  <si>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</si>
  <si>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</si>
  <si>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</si>
  <si>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</si>
  <si>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</si>
  <si>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</si>
  <si>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</si>
  <si>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</si>
  <si>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</si>
  <si>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</si>
  <si>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</si>
  <si>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</si>
  <si>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</si>
  <si>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</si>
  <si>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</si>
  <si>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</si>
  <si>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</si>
  <si>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</si>
  <si>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</si>
  <si>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</si>
  <si>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</si>
  <si>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</si>
  <si>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</si>
  <si>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</si>
  <si>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</si>
  <si>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</si>
  <si>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</si>
  <si>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</si>
  <si>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</si>
  <si>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</si>
  <si>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</si>
  <si>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</si>
  <si>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</si>
  <si>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</si>
  <si>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</si>
  <si>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</si>
  <si>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</si>
  <si>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</si>
  <si>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</si>
  <si>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</si>
  <si>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</si>
  <si>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</si>
  <si>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</si>
  <si>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</si>
  <si>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</si>
  <si>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</si>
  <si>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</si>
  <si>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</si>
  <si>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</si>
  <si>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</si>
  <si>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</si>
  <si>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</si>
  <si>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</si>
  <si>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</si>
  <si>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</si>
  <si>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</si>
  <si>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</si>
  <si>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</si>
  <si>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</si>
  <si>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</si>
  <si>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</si>
  <si>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</si>
  <si>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</si>
  <si>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</si>
  <si>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</si>
  <si>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</si>
  <si>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</si>
  <si>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</si>
  <si>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</si>
  <si>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</si>
  <si>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</si>
  <si>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</si>
  <si>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</si>
  <si>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</si>
  <si>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</si>
  <si>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</si>
  <si>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</si>
  <si>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</si>
  <si>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</si>
  <si>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</si>
  <si>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</si>
  <si>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</si>
  <si>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</si>
  <si>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</si>
  <si>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</si>
  <si>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</si>
  <si>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</si>
  <si>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</si>
  <si>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</si>
  <si>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</si>
  <si>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</si>
  <si>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</si>
  <si>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</si>
  <si>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</si>
  <si>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</si>
  <si>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</si>
  <si>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</si>
  <si>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</si>
  <si>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</si>
  <si>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</si>
  <si>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</si>
  <si>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</si>
  <si>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</si>
  <si>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</si>
  <si>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</si>
  <si>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</si>
  <si>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</si>
  <si>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</si>
  <si>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</si>
  <si>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</si>
  <si>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</si>
  <si>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</si>
  <si>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</si>
  <si>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</si>
  <si>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</si>
  <si>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</si>
  <si>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</si>
  <si>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</si>
  <si>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</si>
  <si>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</si>
  <si>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</si>
  <si>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</si>
  <si>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</si>
  <si>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</si>
  <si>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</si>
  <si>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</si>
  <si>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</si>
  <si>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</si>
  <si>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</si>
  <si>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</si>
  <si>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</si>
  <si>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</si>
  <si>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</si>
  <si>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</si>
  <si>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</si>
  <si>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</si>
  <si>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</si>
  <si>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</si>
  <si>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</si>
  <si>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</si>
  <si>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</si>
  <si>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</si>
  <si>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</si>
  <si>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</si>
  <si>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</si>
  <si>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</si>
  <si>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</si>
  <si>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</si>
  <si>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</si>
  <si>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</si>
  <si>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</si>
  <si>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</si>
  <si>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</si>
  <si>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</si>
  <si>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</si>
  <si>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</si>
  <si>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</si>
  <si>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</si>
  <si>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</si>
  <si>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</si>
  <si>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</si>
  <si>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</si>
  <si>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</si>
  <si>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</si>
  <si>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</si>
  <si>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</si>
  <si>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</si>
  <si>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</si>
  <si>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</si>
  <si>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</si>
  <si>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</si>
  <si>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</si>
  <si>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</si>
  <si>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</si>
  <si>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</si>
  <si>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</si>
  <si>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</si>
  <si>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</si>
  <si>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</si>
  <si>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</si>
  <si>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</si>
  <si>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</si>
  <si>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</si>
  <si>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</si>
  <si>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</si>
  <si>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</si>
  <si>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</si>
  <si>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</si>
  <si>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</si>
  <si>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</si>
  <si>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</si>
  <si>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</si>
  <si>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</si>
  <si>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</si>
  <si>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</si>
  <si>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</si>
  <si>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</si>
  <si>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</si>
  <si>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</si>
  <si>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</si>
  <si>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</si>
  <si>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</si>
  <si>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</si>
  <si>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</si>
  <si>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</si>
  <si>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</si>
  <si>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</si>
  <si>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</si>
  <si>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</si>
  <si>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</si>
  <si>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</si>
  <si>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</si>
  <si>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</si>
  <si>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</si>
  <si>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</si>
  <si>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</si>
  <si>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</si>
  <si>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</si>
  <si>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</si>
  <si>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</si>
  <si>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</si>
  <si>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</si>
  <si>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</si>
  <si>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</si>
  <si>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</si>
  <si>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</si>
  <si>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</si>
  <si>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</si>
  <si>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</si>
  <si>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</si>
  <si>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</si>
  <si>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</si>
  <si>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</si>
  <si>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</si>
  <si>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</si>
  <si>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</si>
  <si>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</si>
  <si>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</si>
  <si>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</si>
  <si>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</si>
  <si>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</si>
  <si>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</si>
  <si>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</si>
  <si>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</si>
  <si>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</si>
  <si>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</si>
  <si>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</si>
  <si>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</si>
  <si>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</si>
  <si>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</si>
  <si>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</si>
  <si>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</si>
  <si>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</si>
  <si>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</si>
  <si>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</si>
  <si>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</si>
  <si>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</si>
  <si>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</si>
  <si>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</si>
  <si>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</si>
  <si>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</si>
  <si>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</si>
  <si>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</si>
  <si>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</si>
  <si>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</si>
  <si>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</si>
  <si>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</si>
  <si>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</si>
  <si>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</si>
  <si>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</si>
  <si>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</si>
  <si>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</si>
  <si>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</si>
  <si>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</si>
  <si>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</si>
  <si>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</si>
  <si>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</si>
  <si>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</si>
  <si>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</si>
  <si>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</si>
  <si>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</si>
  <si>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</si>
  <si>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</si>
  <si>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</si>
  <si>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</si>
  <si>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</si>
  <si>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</si>
  <si>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</si>
  <si>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</si>
  <si>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</si>
  <si>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</si>
  <si>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</si>
  <si>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</si>
  <si>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</si>
  <si>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</si>
  <si>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</si>
  <si>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</si>
  <si>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</si>
  <si>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</si>
  <si>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</si>
  <si>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</si>
  <si>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</si>
  <si>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</si>
  <si>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</si>
  <si>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</si>
  <si>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</si>
  <si>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</si>
  <si>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</si>
  <si>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</si>
  <si>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</si>
  <si>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</si>
  <si>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</si>
  <si>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</si>
  <si>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</si>
  <si>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</si>
  <si>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</si>
  <si>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</si>
  <si>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</si>
  <si>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</si>
  <si>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</si>
  <si>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</si>
  <si>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</si>
  <si>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</si>
  <si>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</si>
  <si>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</si>
  <si>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</si>
  <si>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</si>
  <si>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</si>
  <si>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</si>
  <si>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</si>
  <si>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</si>
  <si>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</si>
  <si>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</si>
  <si>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</si>
  <si>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</si>
  <si>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</si>
  <si>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</si>
  <si>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</si>
  <si>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</si>
  <si>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</si>
  <si>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</si>
  <si>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</si>
  <si>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</si>
  <si>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</si>
  <si>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</si>
  <si>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</si>
  <si>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</si>
  <si>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</si>
  <si>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</si>
  <si>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</si>
  <si>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</si>
  <si>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</si>
  <si>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</si>
  <si>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</si>
  <si>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</si>
  <si>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</si>
  <si>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</si>
  <si>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</si>
  <si>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</si>
  <si>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</si>
  <si>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</si>
  <si>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</si>
  <si>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</si>
  <si>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</si>
  <si>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</si>
  <si>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</si>
  <si>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</si>
  <si>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</si>
  <si>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</si>
  <si>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</si>
  <si>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</si>
  <si>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</si>
  <si>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</si>
  <si>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</si>
  <si>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</si>
  <si>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</si>
  <si>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</si>
  <si>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</si>
  <si>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</si>
  <si>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</si>
  <si>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</si>
  <si>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</si>
  <si>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</si>
  <si>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</si>
  <si>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</si>
  <si>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</si>
  <si>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</si>
  <si>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</si>
  <si>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</si>
  <si>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</si>
  <si>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</si>
  <si>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</si>
  <si>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</si>
  <si>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</si>
  <si>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</si>
  <si>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</si>
  <si>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</si>
  <si>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</si>
  <si>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</si>
  <si>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</si>
  <si>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</si>
  <si>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</si>
  <si>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</si>
  <si>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</si>
  <si>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</si>
  <si>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</si>
  <si>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</si>
  <si>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</si>
  <si>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</si>
  <si>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</si>
  <si>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</si>
  <si>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</si>
  <si>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</si>
  <si>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</si>
  <si>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</si>
  <si>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</si>
  <si>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</si>
  <si>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</si>
  <si>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</si>
  <si>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</si>
  <si>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</si>
  <si>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</si>
  <si>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</si>
  <si>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</si>
  <si>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</si>
  <si>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</si>
  <si>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</si>
  <si>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</si>
  <si>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</si>
  <si>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</si>
  <si>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</si>
  <si>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</si>
  <si>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</si>
  <si>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</si>
  <si>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</si>
  <si>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</si>
  <si>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</si>
  <si>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</si>
  <si>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</si>
  <si>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</si>
  <si>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</si>
  <si>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</si>
  <si>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</si>
  <si>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</si>
  <si>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</si>
  <si>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</si>
  <si>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</si>
  <si>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</si>
  <si>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</si>
  <si>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</si>
  <si>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</si>
  <si>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</si>
  <si>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</si>
  <si>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</si>
  <si>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</si>
  <si>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</si>
  <si>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</si>
  <si>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</si>
  <si>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</si>
  <si>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</si>
  <si>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</si>
  <si>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</si>
  <si>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</si>
  <si>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</si>
  <si>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</si>
  <si>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</si>
  <si>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</si>
  <si>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</si>
  <si>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</si>
  <si>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</si>
  <si>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</si>
  <si>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</si>
  <si>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</si>
  <si>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</si>
  <si>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</si>
  <si>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</si>
  <si>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</si>
  <si>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</si>
  <si>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</si>
  <si>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</si>
  <si>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</si>
  <si>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</si>
  <si>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</si>
  <si>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</si>
  <si>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</si>
  <si>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</si>
  <si>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</si>
  <si>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</si>
  <si>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</si>
  <si>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</si>
  <si>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</si>
  <si>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</si>
  <si>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</si>
  <si>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</si>
  <si>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</si>
  <si>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</si>
  <si>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</si>
  <si>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</si>
  <si>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</si>
  <si>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</si>
  <si>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</si>
  <si>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</si>
  <si>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</si>
  <si>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</si>
  <si>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</si>
  <si>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</si>
  <si>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</si>
  <si>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</si>
  <si>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</si>
  <si>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</si>
  <si>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</si>
  <si>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</si>
  <si>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</si>
  <si>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</si>
  <si>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</si>
  <si>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</si>
  <si>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</si>
  <si>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</si>
  <si>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</si>
  <si>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</si>
  <si>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</si>
  <si>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</si>
  <si>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</si>
  <si>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</si>
  <si>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</si>
  <si>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</si>
  <si>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</si>
  <si>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</si>
  <si>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</si>
  <si>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</si>
  <si>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</si>
  <si>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</si>
  <si>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</si>
  <si>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</si>
  <si>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</si>
  <si>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</si>
  <si>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</si>
  <si>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</si>
  <si>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</si>
  <si>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</si>
  <si>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</si>
  <si>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</si>
  <si>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</si>
  <si>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</si>
  <si>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</si>
  <si>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</si>
  <si>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</si>
  <si>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</si>
  <si>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</si>
  <si>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</si>
  <si>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</si>
  <si>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</si>
  <si>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</si>
  <si>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</si>
  <si>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</si>
  <si>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</si>
  <si>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</si>
  <si>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</si>
  <si>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</si>
  <si>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</si>
  <si>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</si>
  <si>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</si>
  <si>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</si>
  <si>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</si>
  <si>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</si>
  <si>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</si>
  <si>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</si>
  <si>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</si>
  <si>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</si>
  <si>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</si>
  <si>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</si>
  <si>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</si>
  <si>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</si>
  <si>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</si>
  <si>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</si>
  <si>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</si>
  <si>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</si>
  <si>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</si>
  <si>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</si>
  <si>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</si>
  <si>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</si>
  <si>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</si>
  <si>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</si>
  <si>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</si>
  <si>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</si>
  <si>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</si>
  <si>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</si>
  <si>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</si>
  <si>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</si>
  <si>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</si>
  <si>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</si>
  <si>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</si>
  <si>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</si>
  <si>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</si>
  <si>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</si>
  <si>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</si>
  <si>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</si>
  <si>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</si>
  <si>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</si>
  <si>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</si>
  <si>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</si>
  <si>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</si>
  <si>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</si>
  <si>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</si>
  <si>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</si>
  <si>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</si>
  <si>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</si>
  <si>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</si>
  <si>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</si>
  <si>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</si>
  <si>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</si>
  <si>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</si>
  <si>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</si>
  <si>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</si>
  <si>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</si>
  <si>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</si>
  <si>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</si>
  <si>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</si>
  <si>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</si>
  <si>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</si>
  <si>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</si>
  <si>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</si>
  <si>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</si>
  <si>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</si>
  <si>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</si>
  <si>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</si>
  <si>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</si>
  <si>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</si>
  <si>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</si>
  <si>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</si>
  <si>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</si>
  <si>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</si>
  <si>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</si>
  <si>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</si>
  <si>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</si>
  <si>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</si>
  <si>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</si>
  <si>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</si>
  <si>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</si>
  <si>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</si>
  <si>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</si>
  <si>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</si>
  <si>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</si>
  <si>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</si>
  <si>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</si>
  <si>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</si>
  <si>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</si>
  <si>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</si>
  <si>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</si>
  <si>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</si>
  <si>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</si>
  <si>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</si>
  <si>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</si>
  <si>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</si>
  <si>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</si>
  <si>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</si>
  <si>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</si>
  <si>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</si>
  <si>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</si>
  <si>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</si>
  <si>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</si>
  <si>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</si>
  <si>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</si>
  <si>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</si>
  <si>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</si>
  <si>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</si>
  <si>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</si>
  <si>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</si>
  <si>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</si>
  <si>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</si>
  <si>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</si>
  <si>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</si>
  <si>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</si>
  <si>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</si>
  <si>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</si>
  <si>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</si>
  <si>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</si>
  <si>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</si>
  <si>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</si>
  <si>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</si>
  <si>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</si>
  <si>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</si>
  <si>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</si>
  <si>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</si>
  <si>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</si>
  <si>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</si>
  <si>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</si>
  <si>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</si>
  <si>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</si>
  <si>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</si>
  <si>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</si>
  <si>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</si>
  <si>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</si>
  <si>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</si>
  <si>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</si>
  <si>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</si>
  <si>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</si>
  <si>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</si>
  <si>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</si>
  <si>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</si>
  <si>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</si>
  <si>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</si>
  <si>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</si>
  <si>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</si>
  <si>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</si>
  <si>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</si>
  <si>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</si>
  <si>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</si>
  <si>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</si>
  <si>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</si>
  <si>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</si>
  <si>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</si>
  <si>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</si>
  <si>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</si>
  <si>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</si>
  <si>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</si>
  <si>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</si>
  <si>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</si>
  <si>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</si>
  <si>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</si>
  <si>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</si>
  <si>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</si>
  <si>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</si>
  <si>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</si>
  <si>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</si>
  <si>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</si>
  <si>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</si>
  <si>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</si>
  <si>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</si>
  <si>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</si>
  <si>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</si>
  <si>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</si>
  <si>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</si>
  <si>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</si>
  <si>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</si>
  <si>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</si>
  <si>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</si>
  <si>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</si>
  <si>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</si>
  <si>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</si>
  <si>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</si>
  <si>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</si>
  <si>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</si>
  <si>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</si>
  <si>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</si>
  <si>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</si>
  <si>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</si>
  <si>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</si>
  <si>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</si>
  <si>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</si>
  <si>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</si>
  <si>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</si>
  <si>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</si>
  <si>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</si>
  <si>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</si>
  <si>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</si>
  <si>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</si>
  <si>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</si>
  <si>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</si>
  <si>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</si>
  <si>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</si>
  <si>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</si>
  <si>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</si>
  <si>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</si>
  <si>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</si>
  <si>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</si>
  <si>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</si>
  <si>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</si>
  <si>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</si>
  <si>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</si>
  <si>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</si>
  <si>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</si>
  <si>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</si>
  <si>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</si>
  <si>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</si>
  <si>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</si>
  <si>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</si>
  <si>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</si>
  <si>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</si>
  <si>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</si>
  <si>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</si>
  <si>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</si>
  <si>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</si>
  <si>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</si>
  <si>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</si>
  <si>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</si>
  <si>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</si>
  <si>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</si>
  <si>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</si>
  <si>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</si>
  <si>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</si>
  <si>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</si>
  <si>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</si>
  <si>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</si>
  <si>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</si>
  <si>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</si>
  <si>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</si>
  <si>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</si>
  <si>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</si>
  <si>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</si>
  <si>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</si>
  <si>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</si>
  <si>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</si>
  <si>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</si>
  <si>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</si>
  <si>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</si>
  <si>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</si>
  <si>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</si>
  <si>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</si>
  <si>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</si>
  <si>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</si>
  <si>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</si>
  <si>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</si>
  <si>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</si>
  <si>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</si>
  <si>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</si>
  <si>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</si>
  <si>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</si>
  <si>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</si>
  <si>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</si>
  <si>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</si>
  <si>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</si>
  <si>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</si>
  <si>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</si>
  <si>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</si>
  <si>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</si>
  <si>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</si>
  <si>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</si>
  <si>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</si>
  <si>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</si>
  <si>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</si>
  <si>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</si>
  <si>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</si>
  <si>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</si>
  <si>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</si>
  <si>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</si>
  <si>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</si>
  <si>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</si>
  <si>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</si>
  <si>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</si>
  <si>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</si>
  <si>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</si>
  <si>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</si>
  <si>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</si>
  <si>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</si>
  <si>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</si>
  <si>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</si>
  <si>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</si>
  <si>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</si>
  <si>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</si>
  <si>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</si>
  <si>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</si>
  <si>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</si>
  <si>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</si>
  <si>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</si>
  <si>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</si>
  <si>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</si>
  <si>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</si>
  <si>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</si>
  <si>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</si>
  <si>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</si>
  <si>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</si>
  <si>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</si>
  <si>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</si>
  <si>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</si>
  <si>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</si>
  <si>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</si>
  <si>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</si>
  <si>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</si>
  <si>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</si>
  <si>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</si>
  <si>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</si>
  <si>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</si>
  <si>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</si>
  <si>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</si>
  <si>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</si>
  <si>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</si>
  <si>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</si>
  <si>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</si>
  <si>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</si>
  <si>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</si>
  <si>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</si>
  <si>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</si>
  <si>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</si>
  <si>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</si>
  <si>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</si>
  <si>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</si>
  <si>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</si>
  <si>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</si>
  <si>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</si>
  <si>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</si>
  <si>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</si>
  <si>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</si>
  <si>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</si>
  <si>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</si>
  <si>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</si>
  <si>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</si>
  <si>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</si>
  <si>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</si>
  <si>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</si>
  <si>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</si>
  <si>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</si>
  <si>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</si>
  <si>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</si>
  <si>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</si>
  <si>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</si>
  <si>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</si>
  <si>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</si>
  <si>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</si>
  <si>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</si>
  <si>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</si>
  <si>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</si>
  <si>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</si>
  <si>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</si>
  <si>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</si>
  <si>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</si>
  <si>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</si>
  <si>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</si>
  <si>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</si>
  <si>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</si>
  <si>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</si>
  <si>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</si>
  <si>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</si>
  <si>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</si>
  <si>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</si>
  <si>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</si>
  <si>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</si>
  <si>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</si>
  <si>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</si>
  <si>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</si>
  <si>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</si>
  <si>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</si>
  <si>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</si>
  <si>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</si>
  <si>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</si>
  <si>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</si>
  <si>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</si>
  <si>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</si>
  <si>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</si>
  <si>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</si>
  <si>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</si>
  <si>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</si>
  <si>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</si>
  <si>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</si>
  <si>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</si>
  <si>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</si>
  <si>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</si>
  <si>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</si>
  <si>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</si>
  <si>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</si>
  <si>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</si>
  <si>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</si>
  <si>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</si>
  <si>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</si>
  <si>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</si>
  <si>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</si>
  <si>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</si>
  <si>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</si>
  <si>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</si>
  <si>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</si>
  <si>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</si>
  <si>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</si>
  <si>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</si>
  <si>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</si>
  <si>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</si>
  <si>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</si>
  <si>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</si>
  <si>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</si>
  <si>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</si>
  <si>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</si>
  <si>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</si>
  <si>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</si>
  <si>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</si>
  <si>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</si>
  <si>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</si>
  <si>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</si>
  <si>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</si>
  <si>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</si>
  <si>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</si>
  <si>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</si>
  <si>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</si>
  <si>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</si>
  <si>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</si>
  <si>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</si>
  <si>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</si>
  <si>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</si>
  <si>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</si>
  <si>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</si>
  <si>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</si>
  <si>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</si>
  <si>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</si>
  <si>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</si>
  <si>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</si>
  <si>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</si>
  <si>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</si>
  <si>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</si>
  <si>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</si>
  <si>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</si>
  <si>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</si>
  <si>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</si>
  <si>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</si>
  <si>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</si>
  <si>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</si>
  <si>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</si>
  <si>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</si>
  <si>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</si>
  <si>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</si>
  <si>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</si>
  <si>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</si>
  <si>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</si>
  <si>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</si>
  <si>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</si>
  <si>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</si>
  <si>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</si>
  <si>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</si>
  <si>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</si>
  <si>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</si>
  <si>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</si>
  <si>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</si>
  <si>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</si>
  <si>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</si>
  <si>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</si>
  <si>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</si>
  <si>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</si>
  <si>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</si>
  <si>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</si>
  <si>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</si>
  <si>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</si>
  <si>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</si>
  <si>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</si>
  <si>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</si>
  <si>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</si>
  <si>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</si>
  <si>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</si>
  <si>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</si>
  <si>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</si>
  <si>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</si>
  <si>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</si>
  <si>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</si>
  <si>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</si>
  <si>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</si>
  <si>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</si>
  <si>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</si>
  <si>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</si>
  <si>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</si>
  <si>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</si>
  <si>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</si>
  <si>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</si>
  <si>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</si>
  <si>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</si>
  <si>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</si>
  <si>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</si>
  <si>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</si>
  <si>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</si>
  <si>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</si>
  <si>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</si>
  <si>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</si>
  <si>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</si>
  <si>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</si>
  <si>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</si>
  <si>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</si>
  <si>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</si>
  <si>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</si>
  <si>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</si>
  <si>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</si>
  <si>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</si>
  <si>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</si>
  <si>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</si>
  <si>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</si>
  <si>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</si>
  <si>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</si>
  <si>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</si>
  <si>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</si>
  <si>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</si>
  <si>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</si>
  <si>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</si>
  <si>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</si>
  <si>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</si>
  <si>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</si>
  <si>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</si>
  <si>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</si>
  <si>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</si>
  <si>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</si>
  <si>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</si>
  <si>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</si>
  <si>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</si>
  <si>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</si>
  <si>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</si>
  <si>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</si>
  <si>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</si>
  <si>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</si>
  <si>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</si>
  <si>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</si>
  <si>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</si>
  <si>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</si>
  <si>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</si>
  <si>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</si>
  <si>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</si>
  <si>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</si>
  <si>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</si>
  <si>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</si>
  <si>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</si>
  <si>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</si>
  <si>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</si>
  <si>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</si>
  <si>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</si>
  <si>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</si>
  <si>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</si>
  <si>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</si>
  <si>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</si>
  <si>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</si>
  <si>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</si>
  <si>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</si>
  <si>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</si>
  <si>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</si>
  <si>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</si>
  <si>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</si>
  <si>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</si>
  <si>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</si>
  <si>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</si>
  <si>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</si>
  <si>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</si>
  <si>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</si>
  <si>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</si>
  <si>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</si>
  <si>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</si>
  <si>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</si>
  <si>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</si>
  <si>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</si>
  <si>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</si>
  <si>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</si>
  <si>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</si>
  <si>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</si>
  <si>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</si>
  <si>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</si>
  <si>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</si>
  <si>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</si>
  <si>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</si>
  <si>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</si>
  <si>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</si>
  <si>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</si>
  <si>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</si>
  <si>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</si>
  <si>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</si>
  <si>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</si>
  <si>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</si>
  <si>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</si>
  <si>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</si>
  <si>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</si>
  <si>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</si>
  <si>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</si>
  <si>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</si>
  <si>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</si>
  <si>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</si>
  <si>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</si>
  <si>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</si>
  <si>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</si>
  <si>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</si>
  <si>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</si>
  <si>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</si>
  <si>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</si>
  <si>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</si>
  <si>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</si>
  <si>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</si>
  <si>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</si>
  <si>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</si>
  <si>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</si>
  <si>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</si>
  <si>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</si>
  <si>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</si>
  <si>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</si>
  <si>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</si>
  <si>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</si>
  <si>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</si>
  <si>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</si>
  <si>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</si>
  <si>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</si>
  <si>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</si>
  <si>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</si>
  <si>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</si>
  <si>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</si>
  <si>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</si>
  <si>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</si>
  <si>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</si>
  <si>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</si>
  <si>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</si>
  <si>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</si>
  <si>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</si>
  <si>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</si>
  <si>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</si>
  <si>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</si>
  <si>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</si>
  <si>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</si>
  <si>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</si>
  <si>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</si>
  <si>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</si>
  <si>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</si>
  <si>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</si>
  <si>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</si>
  <si>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</si>
  <si>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</si>
  <si>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</si>
  <si>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</si>
  <si>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</si>
  <si>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</si>
  <si>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</si>
  <si>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</si>
  <si>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</si>
  <si>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</si>
  <si>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</si>
  <si>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</si>
  <si>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</si>
  <si>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</si>
  <si>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</si>
  <si>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</si>
  <si>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</si>
  <si>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</si>
  <si>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</si>
  <si>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</si>
  <si>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</si>
  <si>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</si>
  <si>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</si>
  <si>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</si>
  <si>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</si>
  <si>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</si>
  <si>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</si>
  <si>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</si>
  <si>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</si>
  <si>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</si>
  <si>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</si>
  <si>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</si>
  <si>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</si>
  <si>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</si>
  <si>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</si>
  <si>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</si>
  <si>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</si>
  <si>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</si>
  <si>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</si>
  <si>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</si>
  <si>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</si>
  <si>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</si>
  <si>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</si>
  <si>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</si>
  <si>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</si>
  <si>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</si>
  <si>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</si>
  <si>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</si>
  <si>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</si>
  <si>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</si>
  <si>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</si>
  <si>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</si>
  <si>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</si>
  <si>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</si>
  <si>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</si>
  <si>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</si>
  <si>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</si>
  <si>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</si>
  <si>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</si>
  <si>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</si>
  <si>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</si>
  <si>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</si>
  <si>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</si>
  <si>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</si>
  <si>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</si>
  <si>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</si>
  <si>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</si>
  <si>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</si>
  <si>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</si>
  <si>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</si>
  <si>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</si>
  <si>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</si>
  <si>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</si>
  <si>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</si>
  <si>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</si>
  <si>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</si>
  <si>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</si>
  <si>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</si>
  <si>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</si>
  <si>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</si>
  <si>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</si>
  <si>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</si>
  <si>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</si>
  <si>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</si>
  <si>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</si>
  <si>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</si>
  <si>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</si>
  <si>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</si>
  <si>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</si>
  <si>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</si>
  <si>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</si>
  <si>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</si>
  <si>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</si>
  <si>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</si>
  <si>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</si>
  <si>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</si>
  <si>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</si>
  <si>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</si>
  <si>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</si>
  <si>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</si>
  <si>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</si>
  <si>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</si>
  <si>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</si>
  <si>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</si>
  <si>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</si>
  <si>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</si>
  <si>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</si>
  <si>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</si>
  <si>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</si>
  <si>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</si>
  <si>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</si>
  <si>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</si>
  <si>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</si>
  <si>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</si>
  <si>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</si>
  <si>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</si>
  <si>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</si>
  <si>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</si>
  <si>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</si>
  <si>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</si>
  <si>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</si>
  <si>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</si>
  <si>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</si>
  <si>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</si>
  <si>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</si>
  <si>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</si>
  <si>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</si>
  <si>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</si>
  <si>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</si>
  <si>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</si>
  <si>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</si>
  <si>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</si>
  <si>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</si>
  <si>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</si>
  <si>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</si>
  <si>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</si>
  <si>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</si>
  <si>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</si>
  <si>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</si>
  <si>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</si>
  <si>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</si>
  <si>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</si>
  <si>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</si>
  <si>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</si>
  <si>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</si>
  <si>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</si>
  <si>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</si>
  <si>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</si>
  <si>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</si>
  <si>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</si>
  <si>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</si>
  <si>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</si>
  <si>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</si>
  <si>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</si>
  <si>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</si>
  <si>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</si>
  <si>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</si>
  <si>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</si>
  <si>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</si>
  <si>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</si>
  <si>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</si>
  <si>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</si>
  <si>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</si>
  <si>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</si>
  <si>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</si>
  <si>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</si>
  <si>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</si>
  <si>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</si>
  <si>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</si>
  <si>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</si>
  <si>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</si>
  <si>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</si>
  <si>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</si>
  <si>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</si>
  <si>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</si>
  <si>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</si>
  <si>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</si>
  <si>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</si>
  <si>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</si>
  <si>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</si>
  <si>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</si>
  <si>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</si>
  <si>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</si>
  <si>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</si>
  <si>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</si>
  <si>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</si>
  <si>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</si>
  <si>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</si>
  <si>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</si>
  <si>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</si>
  <si>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</si>
  <si>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</si>
  <si>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</si>
  <si>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</si>
  <si>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</si>
  <si>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</si>
  <si>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</si>
  <si>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</si>
  <si>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</si>
  <si>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</si>
  <si>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</si>
  <si>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</si>
  <si>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</si>
  <si>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</si>
  <si>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</si>
  <si>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</si>
  <si>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</si>
  <si>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</si>
  <si>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</si>
  <si>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</si>
  <si>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</si>
  <si>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</si>
  <si>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</si>
  <si>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</si>
  <si>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</si>
  <si>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</si>
  <si>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</si>
  <si>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</si>
  <si>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</si>
  <si>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</si>
  <si>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</si>
  <si>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</si>
  <si>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</si>
  <si>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</si>
  <si>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</si>
  <si>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</si>
  <si>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</si>
  <si>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</si>
  <si>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</si>
  <si>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</si>
  <si>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</si>
  <si>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</si>
  <si>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</si>
  <si>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</si>
  <si>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</si>
  <si>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</si>
  <si>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</si>
  <si>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</si>
  <si>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</si>
  <si>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</si>
  <si>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</si>
  <si>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</si>
  <si>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</si>
  <si>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</si>
  <si>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</si>
  <si>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</si>
  <si>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</si>
  <si>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</si>
  <si>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</si>
  <si>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</si>
  <si>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</si>
  <si>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</si>
  <si>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</si>
  <si>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</si>
  <si>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</si>
  <si>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</si>
  <si>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</si>
  <si>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</si>
  <si>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</si>
  <si>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</si>
  <si>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</si>
  <si>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</si>
  <si>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</si>
  <si>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</si>
  <si>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</si>
  <si>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</si>
  <si>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</si>
  <si>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</si>
  <si>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</si>
  <si>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</si>
  <si>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</si>
  <si>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</si>
  <si>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</si>
  <si>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</si>
  <si>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</si>
  <si>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</si>
  <si>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</si>
  <si>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</si>
  <si>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</si>
  <si>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</si>
  <si>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</si>
  <si>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</si>
  <si>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</si>
  <si>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</si>
  <si>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</si>
  <si>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</si>
  <si>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</si>
  <si>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</si>
  <si>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</si>
  <si>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</si>
  <si>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</si>
  <si>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</si>
  <si>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</si>
  <si>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</si>
  <si>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</si>
  <si>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</si>
  <si>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</si>
  <si>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</si>
  <si>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</si>
  <si>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</si>
  <si>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</si>
  <si>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</si>
  <si>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</si>
  <si>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</si>
  <si>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</si>
  <si>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</si>
  <si>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</si>
  <si>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</si>
  <si>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</si>
  <si>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</si>
  <si>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</si>
  <si>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</si>
  <si>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</si>
  <si>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</si>
  <si>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</si>
  <si>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</si>
  <si>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</si>
  <si>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</si>
  <si>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</si>
  <si>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</si>
  <si>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</si>
  <si>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</si>
  <si>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</si>
  <si>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</si>
  <si>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</si>
  <si>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</si>
  <si>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</si>
  <si>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</si>
  <si>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</si>
  <si>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</si>
  <si>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</si>
  <si>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</si>
  <si>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</si>
  <si>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</si>
  <si>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</si>
  <si>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</si>
  <si>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</si>
  <si>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</si>
  <si>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</si>
  <si>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</si>
  <si>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</si>
  <si>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</si>
  <si>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</si>
  <si>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</si>
  <si>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</si>
  <si>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</si>
  <si>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</si>
  <si>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</si>
  <si>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</si>
  <si>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</si>
  <si>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</si>
  <si>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</si>
  <si>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</si>
  <si>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</si>
  <si>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</si>
  <si>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</si>
  <si>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</si>
  <si>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</si>
  <si>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</si>
  <si>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</si>
  <si>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</si>
  <si>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</si>
  <si>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</si>
  <si>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</si>
  <si>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</si>
  <si>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</si>
  <si>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</si>
  <si>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</si>
  <si>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</si>
  <si>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</si>
  <si>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</si>
  <si>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</si>
  <si>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</si>
  <si>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</si>
  <si>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</si>
  <si>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</si>
  <si>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</si>
  <si>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</si>
  <si>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</si>
  <si>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</si>
  <si>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</si>
  <si>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</si>
  <si>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</si>
  <si>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</si>
  <si>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</si>
  <si>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</si>
  <si>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</si>
  <si>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</si>
  <si>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</si>
  <si>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</si>
  <si>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</si>
  <si>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</si>
  <si>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</si>
  <si>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</si>
  <si>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</si>
  <si>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</si>
  <si>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</si>
  <si>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</si>
  <si>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</si>
  <si>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</si>
  <si>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</si>
  <si>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</si>
  <si>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</si>
  <si>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</si>
  <si>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</si>
  <si>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</si>
  <si>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</si>
  <si>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</si>
  <si>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</si>
  <si>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</si>
  <si>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</si>
  <si>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</si>
  <si>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</si>
  <si>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</si>
  <si>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</si>
  <si>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</si>
  <si>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</si>
  <si>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</si>
  <si>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</si>
  <si>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</si>
  <si>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</si>
  <si>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</si>
  <si>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</si>
  <si>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</si>
  <si>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</si>
  <si>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</si>
  <si>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</si>
  <si>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</si>
  <si>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</si>
  <si>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</si>
  <si>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</si>
  <si>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</si>
  <si>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</si>
  <si>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</si>
  <si>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</si>
  <si>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</si>
  <si>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</si>
  <si>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</si>
  <si>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</si>
  <si>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</si>
  <si>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</si>
  <si>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</si>
  <si>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</si>
  <si>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</si>
  <si>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</si>
  <si>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</si>
  <si>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</si>
  <si>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</si>
  <si>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</si>
  <si>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</si>
  <si>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</si>
  <si>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</si>
  <si>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</si>
  <si>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</si>
  <si>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</si>
  <si>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</si>
  <si>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</si>
  <si>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</si>
  <si>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</si>
  <si>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</si>
  <si>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</si>
  <si>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</si>
  <si>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</si>
  <si>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</si>
  <si>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</si>
  <si>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</si>
  <si>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</si>
  <si>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</si>
  <si>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</si>
  <si>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</si>
  <si>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</si>
  <si>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</si>
  <si>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</si>
  <si>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</si>
  <si>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</si>
  <si>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</si>
  <si>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</si>
  <si>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</si>
  <si>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</si>
  <si>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</si>
  <si>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</si>
  <si>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</si>
  <si>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</si>
  <si>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</si>
  <si>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</si>
  <si>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</si>
  <si>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</si>
  <si>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</si>
  <si>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</si>
  <si>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</si>
  <si>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</si>
  <si>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</si>
  <si>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</si>
  <si>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</si>
  <si>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</si>
  <si>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</si>
  <si>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</si>
  <si>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</si>
  <si>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</si>
  <si>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</si>
  <si>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</si>
  <si>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</si>
  <si>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</si>
  <si>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</si>
  <si>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</si>
  <si>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</si>
  <si>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</si>
  <si>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</si>
  <si>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</si>
  <si>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</si>
  <si>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</si>
  <si>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</si>
  <si>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</si>
  <si>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</si>
  <si>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</si>
  <si>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</si>
  <si>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</si>
  <si>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</si>
  <si>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</si>
  <si>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</si>
  <si>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</si>
  <si>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</si>
  <si>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</si>
  <si>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</si>
  <si>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</si>
  <si>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</si>
  <si>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</si>
  <si>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</si>
  <si>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</si>
  <si>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</si>
  <si>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</si>
  <si>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</si>
  <si>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</si>
  <si>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</si>
  <si>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</si>
  <si>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</si>
  <si>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</si>
  <si>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</si>
  <si>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</si>
  <si>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</si>
  <si>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</si>
  <si>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</si>
  <si>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</si>
  <si>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</si>
  <si>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</si>
  <si>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</si>
  <si>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</si>
  <si>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</si>
  <si>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</si>
  <si>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</si>
  <si>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</si>
  <si>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</si>
  <si>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</si>
  <si>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</si>
  <si>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</si>
  <si>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</si>
  <si>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</si>
  <si>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</si>
  <si>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</si>
  <si>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</si>
  <si>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</si>
  <si>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</si>
  <si>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</si>
  <si>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</si>
  <si>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</si>
  <si>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</si>
  <si>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</si>
  <si>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</si>
  <si>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</si>
  <si>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</si>
  <si>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</si>
  <si>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</si>
  <si>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</si>
  <si>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</si>
  <si>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</si>
  <si>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</si>
  <si>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</si>
  <si>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</si>
  <si>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</si>
  <si>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</si>
  <si>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</si>
  <si>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</si>
  <si>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</si>
  <si>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</si>
  <si>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</si>
  <si>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</si>
  <si>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</si>
  <si>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</si>
  <si>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</si>
  <si>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</si>
  <si>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</si>
  <si>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</si>
  <si>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</si>
  <si>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</si>
  <si>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</si>
  <si>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</si>
  <si>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</si>
  <si>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</si>
  <si>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</si>
  <si>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</si>
  <si>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</si>
  <si>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</si>
  <si>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</si>
  <si>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</si>
  <si>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</si>
  <si>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</si>
  <si>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</si>
  <si>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</si>
  <si>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</si>
  <si>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</si>
  <si>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</si>
  <si>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</si>
  <si>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</si>
  <si>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</si>
  <si>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</si>
  <si>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</si>
  <si>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</si>
  <si>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</si>
  <si>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</si>
  <si>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</si>
  <si>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</si>
  <si>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</si>
  <si>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</si>
  <si>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</si>
  <si>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</si>
  <si>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</si>
  <si>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</si>
  <si>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</si>
  <si>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</si>
  <si>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</si>
  <si>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</si>
  <si>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</si>
  <si>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</si>
  <si>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</si>
  <si>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</si>
  <si>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</si>
  <si>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</si>
  <si>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</si>
  <si>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</si>
  <si>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</si>
  <si>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</si>
  <si>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</si>
  <si>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</si>
  <si>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</si>
  <si>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</si>
  <si>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</si>
  <si>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</si>
  <si>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</si>
  <si>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</si>
  <si>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</si>
  <si>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</si>
  <si>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</si>
  <si>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</si>
  <si>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</si>
  <si>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</si>
  <si>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</si>
  <si>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</si>
  <si>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</si>
  <si>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</si>
  <si>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</si>
  <si>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</si>
  <si>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</si>
  <si>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</si>
  <si>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</si>
  <si>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</si>
  <si>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</si>
  <si>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</si>
  <si>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</si>
  <si>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</si>
  <si>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</si>
  <si>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</si>
  <si>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</si>
  <si>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</si>
  <si>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</si>
  <si>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</si>
  <si>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</si>
  <si>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</si>
  <si>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</si>
  <si>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</si>
  <si>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</si>
  <si>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</si>
  <si>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</si>
  <si>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</si>
  <si>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</si>
  <si>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</si>
  <si>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</si>
  <si>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</si>
  <si>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</si>
  <si>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</si>
  <si>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</si>
  <si>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</si>
  <si>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</si>
  <si>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</si>
  <si>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</si>
  <si>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</si>
  <si>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</si>
  <si>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</si>
  <si>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</si>
  <si>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</si>
  <si>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</si>
  <si>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</si>
  <si>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</si>
  <si>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</si>
  <si>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</si>
  <si>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</si>
  <si>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</si>
  <si>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</si>
  <si>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</si>
  <si>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</si>
  <si>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</si>
  <si>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</si>
  <si>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</si>
  <si>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</si>
  <si>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</si>
  <si>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</si>
  <si>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</si>
  <si>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</si>
  <si>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</si>
  <si>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</si>
  <si>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</si>
  <si>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</si>
  <si>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</si>
  <si>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</si>
  <si>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</si>
  <si>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</si>
  <si>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</si>
  <si>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</si>
  <si>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</si>
  <si>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</si>
  <si>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</si>
  <si>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</si>
  <si>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</si>
  <si>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</si>
  <si>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</si>
  <si>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</si>
  <si>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</si>
  <si>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</si>
  <si>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</si>
  <si>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</si>
  <si>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</si>
  <si>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</si>
  <si>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</si>
  <si>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</si>
  <si>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</si>
  <si>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</si>
  <si>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</si>
  <si>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</si>
  <si>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</si>
  <si>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</si>
  <si>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</si>
  <si>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</si>
  <si>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</si>
  <si>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</si>
  <si>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</si>
  <si>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</si>
  <si>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</si>
  <si>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</si>
  <si>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</si>
  <si>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</si>
  <si>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</si>
  <si>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</si>
  <si>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</si>
  <si>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</si>
  <si>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</si>
  <si>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</si>
  <si>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</si>
  <si>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</si>
  <si>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</si>
  <si>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</si>
  <si>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</si>
  <si>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</si>
  <si>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</si>
  <si>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</si>
  <si>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</si>
  <si>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</si>
  <si>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</si>
  <si>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</si>
  <si>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</si>
  <si>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</si>
  <si>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</si>
  <si>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</si>
  <si>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</si>
  <si>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</si>
  <si>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</si>
  <si>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</si>
  <si>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</si>
  <si>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</si>
  <si>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</si>
  <si>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</si>
  <si>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</si>
  <si>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</si>
  <si>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</si>
  <si>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</si>
  <si>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</si>
  <si>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</si>
  <si>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</si>
  <si>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</si>
  <si>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</si>
  <si>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</si>
  <si>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</si>
  <si>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</si>
  <si>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</si>
  <si>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</si>
  <si>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</si>
  <si>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</si>
  <si>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</si>
  <si>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</si>
  <si>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</si>
  <si>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</si>
  <si>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</si>
  <si>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</si>
  <si>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</si>
  <si>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</si>
  <si>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</si>
  <si>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</si>
  <si>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</si>
  <si>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</si>
  <si>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</si>
  <si>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</si>
  <si>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</si>
  <si>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</si>
  <si>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</si>
  <si>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</si>
  <si>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</si>
  <si>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</si>
  <si>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</si>
  <si>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</si>
  <si>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</si>
  <si>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</si>
  <si>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</si>
  <si>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</si>
  <si>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</si>
  <si>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</si>
  <si>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</si>
  <si>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</si>
  <si>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</si>
  <si>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</si>
  <si>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</si>
  <si>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</si>
  <si>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</si>
  <si>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</si>
  <si>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</si>
  <si>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</si>
  <si>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</si>
  <si>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</si>
  <si>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</si>
  <si>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</si>
  <si>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</si>
  <si>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</si>
  <si>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</si>
  <si>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</si>
  <si>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</si>
  <si>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</si>
  <si>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</si>
  <si>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</si>
  <si>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</si>
  <si>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</si>
  <si>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</si>
  <si>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</si>
  <si>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</si>
  <si>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</si>
  <si>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</si>
  <si>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</si>
  <si>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</si>
  <si>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</si>
  <si>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</si>
  <si>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</si>
  <si>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</si>
  <si>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</si>
  <si>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</si>
  <si>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</si>
  <si>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</si>
  <si>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</si>
  <si>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</si>
  <si>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</si>
  <si>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</si>
  <si>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</si>
  <si>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</si>
  <si>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</si>
  <si>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</si>
  <si>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</si>
  <si>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</si>
  <si>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</si>
  <si>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</si>
  <si>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</si>
  <si>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</si>
  <si>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</si>
  <si>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</si>
  <si>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</si>
  <si>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</si>
  <si>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</si>
  <si>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</si>
  <si>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</si>
  <si>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</si>
  <si>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</si>
  <si>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</si>
  <si>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</si>
  <si>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</si>
  <si>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</si>
  <si>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</si>
  <si>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</si>
  <si>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</si>
  <si>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</si>
  <si>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</si>
  <si>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</si>
  <si>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</si>
  <si>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</si>
  <si>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</si>
  <si>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</si>
  <si>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</si>
  <si>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</si>
  <si>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</si>
  <si>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</si>
  <si>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</si>
  <si>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</si>
  <si>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</si>
  <si>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</si>
  <si>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</si>
  <si>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</si>
  <si>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</si>
  <si>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</si>
  <si>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</si>
  <si>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</si>
  <si>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</si>
  <si>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</si>
  <si>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</si>
  <si>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</si>
  <si>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</si>
  <si>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</si>
  <si>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</si>
  <si>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</si>
  <si>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</si>
  <si>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</si>
  <si>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</si>
  <si>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</si>
  <si>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</si>
  <si>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</si>
  <si>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</si>
  <si>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</si>
  <si>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</si>
  <si>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</si>
  <si>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</si>
  <si>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</si>
  <si>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</si>
  <si>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</si>
  <si>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</si>
  <si>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</si>
  <si>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</si>
  <si>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</si>
  <si>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</si>
  <si>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</si>
  <si>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</si>
  <si>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</si>
  <si>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</si>
  <si>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</si>
  <si>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</si>
  <si>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</si>
  <si>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</si>
  <si>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</si>
  <si>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</si>
  <si>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</si>
  <si>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</si>
  <si>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</si>
  <si>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</si>
  <si>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</si>
  <si>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</si>
  <si>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</si>
  <si>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</si>
  <si>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</si>
  <si>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</si>
  <si>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</si>
  <si>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</si>
  <si>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</si>
  <si>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</si>
  <si>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</si>
  <si>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</si>
  <si>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</si>
  <si>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</si>
  <si>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</si>
  <si>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</si>
  <si>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</si>
  <si>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</si>
  <si>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</si>
  <si>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</si>
  <si>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</si>
  <si>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</si>
  <si>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</si>
  <si>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</si>
  <si>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</si>
  <si>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</si>
  <si>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</si>
  <si>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</si>
  <si>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</si>
  <si>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</si>
  <si>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</si>
  <si>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</si>
  <si>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</si>
  <si>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</si>
  <si>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</si>
  <si>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</si>
  <si>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</si>
  <si>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</si>
  <si>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</si>
  <si>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</si>
  <si>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</si>
  <si>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</si>
  <si>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</si>
  <si>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</si>
  <si>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</si>
  <si>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</si>
  <si>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</si>
  <si>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</si>
  <si>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</si>
  <si>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</si>
  <si>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</si>
  <si>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</si>
  <si>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</si>
  <si>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</si>
  <si>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</si>
  <si>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</si>
  <si>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</si>
  <si>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</si>
  <si>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</si>
  <si>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</si>
  <si>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</si>
  <si>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</si>
  <si>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</si>
  <si>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</si>
  <si>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</si>
  <si>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</si>
  <si>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</si>
  <si>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</si>
  <si>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</si>
  <si>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</si>
  <si>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</si>
  <si>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</si>
  <si>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</si>
  <si>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</si>
  <si>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</si>
  <si>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</si>
  <si>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</si>
  <si>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</si>
  <si>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</si>
  <si>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</si>
  <si>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</si>
  <si>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</si>
  <si>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</si>
  <si>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</si>
  <si>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</si>
  <si>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</si>
  <si>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</si>
  <si>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</si>
  <si>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</si>
  <si>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</si>
  <si>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</si>
  <si>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</si>
  <si>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</si>
  <si>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</si>
  <si>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</si>
  <si>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</si>
  <si>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</si>
  <si>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</si>
  <si>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</si>
  <si>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</si>
  <si>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</si>
  <si>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</si>
  <si>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</si>
  <si>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</si>
  <si>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</si>
  <si>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</si>
  <si>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</si>
  <si>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</si>
  <si>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</si>
  <si>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</si>
  <si>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</si>
  <si>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</si>
  <si>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</si>
  <si>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</si>
  <si>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</si>
  <si>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</si>
  <si>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</si>
  <si>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</si>
  <si>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</si>
  <si>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</si>
  <si>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</si>
  <si>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</si>
  <si>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</si>
  <si>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</si>
  <si>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</si>
  <si>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</si>
  <si>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</si>
  <si>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</si>
  <si>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</si>
  <si>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</si>
  <si>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</si>
  <si>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</si>
  <si>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</si>
  <si>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</si>
  <si>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</si>
  <si>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</si>
  <si>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</si>
  <si>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</si>
  <si>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</si>
  <si>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</si>
  <si>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</si>
  <si>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</si>
  <si>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</si>
  <si>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</si>
  <si>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</si>
  <si>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</si>
  <si>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</si>
  <si>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</si>
  <si>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</si>
  <si>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</si>
  <si>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</si>
  <si>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</si>
  <si>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</si>
  <si>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</si>
  <si>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</si>
  <si>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</si>
  <si>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</si>
  <si>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</si>
  <si>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</si>
  <si>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</si>
  <si>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</si>
  <si>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</si>
  <si>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</si>
  <si>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</si>
  <si>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</si>
  <si>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</si>
  <si>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</si>
  <si>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</si>
  <si>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</si>
  <si>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</si>
  <si>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</si>
  <si>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</si>
  <si>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</si>
  <si>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</si>
  <si>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</si>
  <si>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</si>
  <si>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</si>
  <si>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</si>
  <si>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</si>
  <si>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</si>
  <si>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</si>
  <si>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</si>
  <si>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</si>
  <si>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</si>
  <si>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</si>
  <si>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</si>
  <si>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</si>
  <si>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</si>
  <si>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</si>
  <si>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</si>
  <si>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</si>
  <si>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</si>
  <si>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</si>
  <si>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</si>
  <si>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</si>
  <si>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</si>
  <si>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</si>
  <si>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</si>
  <si>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</si>
  <si>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</si>
  <si>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</si>
  <si>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</si>
  <si>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</si>
  <si>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</si>
  <si>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</si>
  <si>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</si>
  <si>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</si>
  <si>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</si>
  <si>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</si>
  <si>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</si>
  <si>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</si>
  <si>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</si>
  <si>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</si>
  <si>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</si>
  <si>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</si>
  <si>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</si>
  <si>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</si>
  <si>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</si>
  <si>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</si>
  <si>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</si>
  <si>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</si>
  <si>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</si>
  <si>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</si>
  <si>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</si>
  <si>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</si>
  <si>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</si>
  <si>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</si>
  <si>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</si>
  <si>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</si>
  <si>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</si>
  <si>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</si>
  <si>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</si>
  <si>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</si>
  <si>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</si>
  <si>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</si>
  <si>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</si>
  <si>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</si>
  <si>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</si>
  <si>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</si>
  <si>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</si>
  <si>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</si>
  <si>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</si>
  <si>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</si>
  <si>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</si>
  <si>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</si>
  <si>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</si>
  <si>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</si>
  <si>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</si>
  <si>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</si>
  <si>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</si>
  <si>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</si>
  <si>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</si>
  <si>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</si>
  <si>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</si>
  <si>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</si>
  <si>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</si>
  <si>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</si>
  <si>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</si>
  <si>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</si>
  <si>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</si>
  <si>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</si>
  <si>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</si>
  <si>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</si>
  <si>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</si>
  <si>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</si>
  <si>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</si>
  <si>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</si>
  <si>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</si>
  <si>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</si>
  <si>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</si>
  <si>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</si>
  <si>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</si>
  <si>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</si>
  <si>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</si>
  <si>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</si>
  <si>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</si>
  <si>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</si>
  <si>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</si>
  <si>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</si>
  <si>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</si>
  <si>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</si>
  <si>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</si>
  <si>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</si>
  <si>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</si>
  <si>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</si>
  <si>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</si>
  <si>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</si>
  <si>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</si>
  <si>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</si>
  <si>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</si>
  <si>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</si>
  <si>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</si>
  <si>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</si>
  <si>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</si>
  <si>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</si>
  <si>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</si>
  <si>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</si>
  <si>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</si>
  <si>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</si>
  <si>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</si>
  <si>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</si>
  <si>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</si>
  <si>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</si>
  <si>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</si>
  <si>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</si>
  <si>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</si>
  <si>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</si>
  <si>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</si>
  <si>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</si>
  <si>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</si>
  <si>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</si>
  <si>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</si>
  <si>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</si>
  <si>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</si>
  <si>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</si>
  <si>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</si>
  <si>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</si>
  <si>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</si>
  <si>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</si>
  <si>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</si>
  <si>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</si>
  <si>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</si>
  <si>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</si>
  <si>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</si>
  <si>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</si>
  <si>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</si>
  <si>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</si>
  <si>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</si>
  <si>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</si>
  <si>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</si>
  <si>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</si>
  <si>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</si>
  <si>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</si>
  <si>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</si>
  <si>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</si>
  <si>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</si>
  <si>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</si>
  <si>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</si>
  <si>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</si>
  <si>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</si>
  <si>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</si>
  <si>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</si>
  <si>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</si>
  <si>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</si>
  <si>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</si>
  <si>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</si>
  <si>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</si>
  <si>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</si>
  <si>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</si>
  <si>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</si>
  <si>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</si>
  <si>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</si>
  <si>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</si>
  <si>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</si>
  <si>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</si>
  <si>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</si>
  <si>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</si>
  <si>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</si>
  <si>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</si>
  <si>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</si>
  <si>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</si>
  <si>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</si>
  <si>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</si>
  <si>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</si>
  <si>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</si>
  <si>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</si>
  <si>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</si>
  <si>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</si>
  <si>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</si>
  <si>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</si>
  <si>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</si>
  <si>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</si>
  <si>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</si>
  <si>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</si>
  <si>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</si>
  <si>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</si>
  <si>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</si>
  <si>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</si>
  <si>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</si>
  <si>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</si>
  <si>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</si>
  <si>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</si>
  <si>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</si>
  <si>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</si>
  <si>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</si>
  <si>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</si>
  <si>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</si>
  <si>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</si>
  <si>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</si>
  <si>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</si>
  <si>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</si>
  <si>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</si>
  <si>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</si>
  <si>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</si>
  <si>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</si>
  <si>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</si>
  <si>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</si>
  <si>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</si>
  <si>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</si>
  <si>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</si>
  <si>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</si>
  <si>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</si>
  <si>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</si>
  <si>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</si>
  <si>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</si>
  <si>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</si>
  <si>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</si>
  <si>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</si>
  <si>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</si>
  <si>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</si>
  <si>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</si>
  <si>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</si>
  <si>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</si>
  <si>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</si>
  <si>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</si>
  <si>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</si>
  <si>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</si>
  <si>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</si>
  <si>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</si>
  <si>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</si>
  <si>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</si>
  <si>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</si>
  <si>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</si>
  <si>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</si>
  <si>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</si>
  <si>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</si>
  <si>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</si>
  <si>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</si>
  <si>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</si>
  <si>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</si>
  <si>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</si>
  <si>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</si>
  <si>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</si>
  <si>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</si>
  <si>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</si>
  <si>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</si>
  <si>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</si>
  <si>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</si>
  <si>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</si>
  <si>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</si>
  <si>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</si>
  <si>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</si>
  <si>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</si>
  <si>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</si>
  <si>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</si>
  <si>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</si>
  <si>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</si>
  <si>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</si>
  <si>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</si>
  <si>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</si>
  <si>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</si>
  <si>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</si>
  <si>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</si>
  <si>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</si>
  <si>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</si>
  <si>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</si>
  <si>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</si>
  <si>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</si>
  <si>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</si>
  <si>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</si>
  <si>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</si>
  <si>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</si>
  <si>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</si>
  <si>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</si>
  <si>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</si>
  <si>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</si>
  <si>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</si>
  <si>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</si>
  <si>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</si>
  <si>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</si>
  <si>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</si>
  <si>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</si>
  <si>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</si>
  <si>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</si>
  <si>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</si>
  <si>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</si>
  <si>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</si>
  <si>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</si>
  <si>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</si>
  <si>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</si>
  <si>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</si>
  <si>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</si>
  <si>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</si>
  <si>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</si>
  <si>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</si>
  <si>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</si>
  <si>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</si>
  <si>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</si>
  <si>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</si>
  <si>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</si>
  <si>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</si>
  <si>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</si>
  <si>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</si>
  <si>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</si>
  <si>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</si>
  <si>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</si>
  <si>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</si>
  <si>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</si>
  <si>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</si>
  <si>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</si>
  <si>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</si>
  <si>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</si>
  <si>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</si>
  <si>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</si>
  <si>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</si>
  <si>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</si>
  <si>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</si>
  <si>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</si>
  <si>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</si>
  <si>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</si>
  <si>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</si>
  <si>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</si>
  <si>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</si>
  <si>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</si>
  <si>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</si>
  <si>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</si>
  <si>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</si>
  <si>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</si>
  <si>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</si>
  <si>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</si>
  <si>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</si>
  <si>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</si>
  <si>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</si>
  <si>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</si>
  <si>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</si>
  <si>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</si>
  <si>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</si>
  <si>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</si>
  <si>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</si>
  <si>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</si>
  <si>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</si>
  <si>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</si>
  <si>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</si>
  <si>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</si>
  <si>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</si>
  <si>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</si>
  <si>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</si>
  <si>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</si>
  <si>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</si>
  <si>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</si>
  <si>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</si>
  <si>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</si>
  <si>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</si>
  <si>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</si>
  <si>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</si>
  <si>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</si>
  <si>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</si>
  <si>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</si>
  <si>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</si>
  <si>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</si>
  <si>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</si>
  <si>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</si>
  <si>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</si>
  <si>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</si>
  <si>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</si>
  <si>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</si>
  <si>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</si>
  <si>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</si>
  <si>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</si>
  <si>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</si>
  <si>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</si>
  <si>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</si>
  <si>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</si>
  <si>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</si>
  <si>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</si>
  <si>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</si>
  <si>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</si>
  <si>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</si>
  <si>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</si>
  <si>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</si>
  <si>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</si>
  <si>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</si>
  <si>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</si>
  <si>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</si>
  <si>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</si>
  <si>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</si>
  <si>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</si>
  <si>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</si>
  <si>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</si>
  <si>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</si>
  <si>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</si>
  <si>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</si>
  <si>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</si>
  <si>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</si>
  <si>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</si>
  <si>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</si>
  <si>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</si>
  <si>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</si>
  <si>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</si>
  <si>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</si>
  <si>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</si>
  <si>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</si>
  <si>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</si>
  <si>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</si>
  <si>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</si>
  <si>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</si>
  <si>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</si>
  <si>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</si>
  <si>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</si>
  <si>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</si>
  <si>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</si>
  <si>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</si>
  <si>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</si>
  <si>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</si>
  <si>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</si>
  <si>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</si>
  <si>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</si>
  <si>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</si>
  <si>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</si>
  <si>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</si>
  <si>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</si>
  <si>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</si>
  <si>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</si>
  <si>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</si>
  <si>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</si>
  <si>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</si>
  <si>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</si>
  <si>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</si>
  <si>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</si>
  <si>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</si>
  <si>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</si>
  <si>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</si>
  <si>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</si>
  <si>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</si>
  <si>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</si>
  <si>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</si>
  <si>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</si>
  <si>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</si>
  <si>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</si>
  <si>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</si>
  <si>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</si>
  <si>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</si>
  <si>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</si>
  <si>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</si>
  <si>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</si>
  <si>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</si>
  <si>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</si>
  <si>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</si>
  <si>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</si>
  <si>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</si>
  <si>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</si>
  <si>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</si>
  <si>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</si>
  <si>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</si>
  <si>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</si>
  <si>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</si>
  <si>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</si>
  <si>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</si>
  <si>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</si>
  <si>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</si>
  <si>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</si>
  <si>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</si>
  <si>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</si>
  <si>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</si>
  <si>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</si>
  <si>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</si>
  <si>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</si>
  <si>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</si>
  <si>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</si>
  <si>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</si>
  <si>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</si>
  <si>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</si>
  <si>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</si>
  <si>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</si>
  <si>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</si>
  <si>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</si>
  <si>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</si>
  <si>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</si>
  <si>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</si>
  <si>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</si>
  <si>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</si>
  <si>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</si>
  <si>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</si>
  <si>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</si>
  <si>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</si>
  <si>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</si>
  <si>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</si>
  <si>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</si>
  <si>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</si>
  <si>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</si>
  <si>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</si>
  <si>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</si>
  <si>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</si>
  <si>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</si>
  <si>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</si>
  <si>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</si>
  <si>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</si>
  <si>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</si>
  <si>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</si>
  <si>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</si>
  <si>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</si>
  <si>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</si>
  <si>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</si>
  <si>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</si>
  <si>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</si>
  <si>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</si>
  <si>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</si>
  <si>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</si>
  <si>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</si>
  <si>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</si>
  <si>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</si>
  <si>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</si>
  <si>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</si>
  <si>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</si>
  <si>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</si>
  <si>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</si>
  <si>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</si>
  <si>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</si>
  <si>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</si>
  <si>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</si>
  <si>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</si>
  <si>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</si>
  <si>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</si>
  <si>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</si>
  <si>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</si>
  <si>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</si>
  <si>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</si>
  <si>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</si>
  <si>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</si>
  <si>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</si>
  <si>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</si>
  <si>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</si>
  <si>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</si>
  <si>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</si>
  <si>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</si>
  <si>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</si>
  <si>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</si>
  <si>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</si>
  <si>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</si>
  <si>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</si>
  <si>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</si>
  <si>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</si>
  <si>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</si>
  <si>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</si>
  <si>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</si>
  <si>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</si>
  <si>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</si>
  <si>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</si>
  <si>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</si>
  <si>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</si>
  <si>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</si>
  <si>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</si>
  <si>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</si>
  <si>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</si>
  <si>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</si>
  <si>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</si>
  <si>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</si>
  <si>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</si>
  <si>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</si>
  <si>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</si>
  <si>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</si>
  <si>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</si>
  <si>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</si>
  <si>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</si>
  <si>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</si>
  <si>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</si>
  <si>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</si>
  <si>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</si>
  <si>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</si>
  <si>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</si>
  <si>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</si>
  <si>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</si>
  <si>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</si>
  <si>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</si>
  <si>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</si>
  <si>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</si>
  <si>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</si>
  <si>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</si>
  <si>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</si>
  <si>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</si>
  <si>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</si>
  <si>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</si>
  <si>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</si>
  <si>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</si>
  <si>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</si>
  <si>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</si>
  <si>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</si>
  <si>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</si>
  <si>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</si>
  <si>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</si>
  <si>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</si>
  <si>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</si>
  <si>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</si>
  <si>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</si>
  <si>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</si>
  <si>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</si>
  <si>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</si>
  <si>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</si>
  <si>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</si>
  <si>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</si>
  <si>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</si>
  <si>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</si>
  <si>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</si>
  <si>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</si>
  <si>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</si>
  <si>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</si>
  <si>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</si>
  <si>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</si>
  <si>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</si>
  <si>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</si>
  <si>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</si>
  <si>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</si>
  <si>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</si>
  <si>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</si>
  <si>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</si>
  <si>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</si>
  <si>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</si>
  <si>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</si>
  <si>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</si>
  <si>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</si>
  <si>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</si>
  <si>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</si>
  <si>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</si>
  <si>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</si>
  <si>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</si>
  <si>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</si>
  <si>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</si>
  <si>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</si>
  <si>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</si>
  <si>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</si>
  <si>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</si>
  <si>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</si>
  <si>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</si>
  <si>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</si>
  <si>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</si>
  <si>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</si>
  <si>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</si>
  <si>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</si>
  <si>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</si>
  <si>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</si>
  <si>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</si>
  <si>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</si>
  <si>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</si>
  <si>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</si>
  <si>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</si>
  <si>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</si>
  <si>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</si>
  <si>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</si>
  <si>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</si>
  <si>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</si>
  <si>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</si>
  <si>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</si>
  <si>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</si>
  <si>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</si>
  <si>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</si>
  <si>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</si>
  <si>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</si>
  <si>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</si>
  <si>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</si>
  <si>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</si>
  <si>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</si>
  <si>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</si>
  <si>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</si>
  <si>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</si>
  <si>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</si>
  <si>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</si>
  <si>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</si>
  <si>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</si>
  <si>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</si>
  <si>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</si>
  <si>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</si>
  <si>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</si>
  <si>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</si>
  <si>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</si>
  <si>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</si>
  <si>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</si>
  <si>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</si>
  <si>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</si>
  <si>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</si>
  <si>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</si>
  <si>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</si>
  <si>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</si>
  <si>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</si>
  <si>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</si>
  <si>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</si>
  <si>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</si>
  <si>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</si>
  <si>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</si>
  <si>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</si>
  <si>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</si>
  <si>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</si>
  <si>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</si>
  <si>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</si>
  <si>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</si>
  <si>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</si>
  <si>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</si>
  <si>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</si>
  <si>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</si>
  <si>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</si>
  <si>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</si>
  <si>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</si>
  <si>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</si>
  <si>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</si>
  <si>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</si>
  <si>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</si>
  <si>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</si>
  <si>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</si>
  <si>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</si>
  <si>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</si>
  <si>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</si>
  <si>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</si>
  <si>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</si>
  <si>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</si>
  <si>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</si>
  <si>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</si>
  <si>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</si>
  <si>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</si>
  <si>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</si>
  <si>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</si>
  <si>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</si>
  <si>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</si>
  <si>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</si>
  <si>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</si>
  <si>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</si>
  <si>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</si>
  <si>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</si>
  <si>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</si>
  <si>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</si>
  <si>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</si>
  <si>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</si>
  <si>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</si>
  <si>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</si>
  <si>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</si>
  <si>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</si>
  <si>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</si>
  <si>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</si>
  <si>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</si>
  <si>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</si>
  <si>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</si>
  <si>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</si>
  <si>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</si>
  <si>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</si>
  <si>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</si>
  <si>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</si>
  <si>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</si>
  <si>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</si>
  <si>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</si>
  <si>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</si>
  <si>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</si>
  <si>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</si>
  <si>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</si>
  <si>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</si>
  <si>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</si>
  <si>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</si>
  <si>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</si>
  <si>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</si>
  <si>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</si>
  <si>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</si>
  <si>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</si>
  <si>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</si>
  <si>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</si>
  <si>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</si>
  <si>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</si>
  <si>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</si>
  <si>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</si>
  <si>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</si>
  <si>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</si>
  <si>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</si>
  <si>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</si>
  <si>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</si>
  <si>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</si>
  <si>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</si>
  <si>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</si>
  <si>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</si>
  <si>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</si>
  <si>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</si>
  <si>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</si>
  <si>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</si>
  <si>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</si>
  <si>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</si>
  <si>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</si>
  <si>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</si>
  <si>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</si>
  <si>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</si>
  <si>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</si>
  <si>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</si>
  <si>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</si>
  <si>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</si>
  <si>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</si>
  <si>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</si>
  <si>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</si>
  <si>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</si>
  <si>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</si>
  <si>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</si>
  <si>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</si>
  <si>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</si>
  <si>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</si>
  <si>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</si>
  <si>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</si>
  <si>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</si>
  <si>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</si>
  <si>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</si>
  <si>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</si>
  <si>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</si>
  <si>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</si>
  <si>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</si>
  <si>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</si>
  <si>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</si>
  <si>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</si>
  <si>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</si>
  <si>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</si>
  <si>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</si>
  <si>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</si>
  <si>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</si>
  <si>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</si>
  <si>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</si>
  <si>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</si>
  <si>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</si>
  <si>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</si>
  <si>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</si>
  <si>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</si>
  <si>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</si>
  <si>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</si>
  <si>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</si>
  <si>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</si>
  <si>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</si>
  <si>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</si>
  <si>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</si>
  <si>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</si>
  <si>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</si>
  <si>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</si>
  <si>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</si>
  <si>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</si>
  <si>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</si>
  <si>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</si>
  <si>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</si>
  <si>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</si>
  <si>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</si>
  <si>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</si>
  <si>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</si>
  <si>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</si>
  <si>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</si>
  <si>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</si>
  <si>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</si>
  <si>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</si>
  <si>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</si>
  <si>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</si>
  <si>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</si>
  <si>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</si>
  <si>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</si>
  <si>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</si>
  <si>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</si>
  <si>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</si>
  <si>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</si>
  <si>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</si>
  <si>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</si>
  <si>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</si>
  <si>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</si>
  <si>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</si>
  <si>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</si>
  <si>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</si>
  <si>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</si>
  <si>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</si>
  <si>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</si>
  <si>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</si>
  <si>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</si>
  <si>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</si>
  <si>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</si>
  <si>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</si>
  <si>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</si>
  <si>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</si>
  <si>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</si>
  <si>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</si>
  <si>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</si>
  <si>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</si>
  <si>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</si>
  <si>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</si>
  <si>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</si>
  <si>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</si>
  <si>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</si>
  <si>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</si>
  <si>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</si>
  <si>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</si>
  <si>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</si>
  <si>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</si>
  <si>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</si>
  <si>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</si>
  <si>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</si>
  <si>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</si>
  <si>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</si>
  <si>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</si>
  <si>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</si>
  <si>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</si>
  <si>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</si>
  <si>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</si>
  <si>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</si>
  <si>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</si>
  <si>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</si>
  <si>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</si>
  <si>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</si>
  <si>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</si>
  <si>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</si>
  <si>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</si>
  <si>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</si>
  <si>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</si>
  <si>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</si>
  <si>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</si>
  <si>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</si>
  <si>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</si>
  <si>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</si>
  <si>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</si>
  <si>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</si>
  <si>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</si>
  <si>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</si>
  <si>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</si>
  <si>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</si>
  <si>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</si>
  <si>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</si>
  <si>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</si>
  <si>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</si>
  <si>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</si>
  <si>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</si>
  <si>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</si>
  <si>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</si>
  <si>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</si>
  <si>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</si>
  <si>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</si>
  <si>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</si>
  <si>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</si>
  <si>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</si>
  <si>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</si>
  <si>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</si>
  <si>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</si>
  <si>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</si>
  <si>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</si>
  <si>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</si>
  <si>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</si>
  <si>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</si>
  <si>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</si>
  <si>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</si>
  <si>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</si>
  <si>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</si>
  <si>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</si>
  <si>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</si>
  <si>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</si>
  <si>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</si>
  <si>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</si>
  <si>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</si>
  <si>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</si>
  <si>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</si>
  <si>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</si>
  <si>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</si>
  <si>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</si>
  <si>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</si>
  <si>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</si>
  <si>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</si>
  <si>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</si>
  <si>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</si>
  <si>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</si>
  <si>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</si>
  <si>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</si>
  <si>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</si>
  <si>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</si>
  <si>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</si>
  <si>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</si>
  <si>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</si>
  <si>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</si>
  <si>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</si>
  <si>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</si>
  <si>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</si>
  <si>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</si>
  <si>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</si>
  <si>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</si>
  <si>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</si>
  <si>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</si>
  <si>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</si>
  <si>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</si>
  <si>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</si>
  <si>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</si>
  <si>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</si>
  <si>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</si>
  <si>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</si>
  <si>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</si>
  <si>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</si>
  <si>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</si>
  <si>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</si>
  <si>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</si>
  <si>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</si>
  <si>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</si>
  <si>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</si>
  <si>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</si>
  <si>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</si>
  <si>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</si>
  <si>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</si>
  <si>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</si>
  <si>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</si>
  <si>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</si>
  <si>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</si>
  <si>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</si>
  <si>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</si>
  <si>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</si>
  <si>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</si>
  <si>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</si>
  <si>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</si>
  <si>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</si>
  <si>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</si>
  <si>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</si>
  <si>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</si>
  <si>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</si>
  <si>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</si>
  <si>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</si>
  <si>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</si>
  <si>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</si>
  <si>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</si>
  <si>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</si>
  <si>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</si>
  <si>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</si>
  <si>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</si>
  <si>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</si>
  <si>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</si>
  <si>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</si>
  <si>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</si>
  <si>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</si>
  <si>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</si>
  <si>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</si>
  <si>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</si>
  <si>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</si>
  <si>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</si>
  <si>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</si>
  <si>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</si>
  <si>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</si>
  <si>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</si>
  <si>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</si>
  <si>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</si>
  <si>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</si>
  <si>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</si>
  <si>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</si>
  <si>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</si>
  <si>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</si>
  <si>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</si>
  <si>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</si>
  <si>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</si>
  <si>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</si>
  <si>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</si>
  <si>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</si>
  <si>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</si>
  <si>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</si>
  <si>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</si>
  <si>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</si>
  <si>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</si>
  <si>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</si>
  <si>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</si>
  <si>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</si>
  <si>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</si>
  <si>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</si>
  <si>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</si>
  <si>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</si>
  <si>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</si>
  <si>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</si>
  <si>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</si>
  <si>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</si>
  <si>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</si>
  <si>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</si>
  <si>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</si>
  <si>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</si>
  <si>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</si>
  <si>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</si>
  <si>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</si>
  <si>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</si>
  <si>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</si>
  <si>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</si>
  <si>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</si>
  <si>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</si>
  <si>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</si>
  <si>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</si>
  <si>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</si>
  <si>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</si>
  <si>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</si>
  <si>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</si>
  <si>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</si>
  <si>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</si>
  <si>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</si>
  <si>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</si>
  <si>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</si>
  <si>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</si>
  <si>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</si>
  <si>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</si>
  <si>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</si>
  <si>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</si>
  <si>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</si>
  <si>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</si>
  <si>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</si>
  <si>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</si>
  <si>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</si>
  <si>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</si>
  <si>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</si>
  <si>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</si>
  <si>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</si>
  <si>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</si>
  <si>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</si>
  <si>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</si>
  <si>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</si>
  <si>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</si>
  <si>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</si>
  <si>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</si>
  <si>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</si>
  <si>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</si>
  <si>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</si>
  <si>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</si>
  <si>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</si>
  <si>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</si>
  <si>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</si>
  <si>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</si>
  <si>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</si>
  <si>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</si>
  <si>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</si>
  <si>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</si>
  <si>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</si>
  <si>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</si>
  <si>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</si>
  <si>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</si>
  <si>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</si>
  <si>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</si>
  <si>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</si>
  <si>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</si>
  <si>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</si>
  <si>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</si>
  <si>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</si>
  <si>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</si>
  <si>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</si>
  <si>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</si>
  <si>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</si>
  <si>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</si>
  <si>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</si>
  <si>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</si>
  <si>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</si>
  <si>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</si>
  <si>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</si>
  <si>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</si>
  <si>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</si>
  <si>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</si>
  <si>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</si>
  <si>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</si>
  <si>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</si>
  <si>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</si>
  <si>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</si>
  <si>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</si>
  <si>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</si>
  <si>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</si>
  <si>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</si>
  <si>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</si>
  <si>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</si>
  <si>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</si>
  <si>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</si>
  <si>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</si>
  <si>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</si>
  <si>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</si>
  <si>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</si>
  <si>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</si>
  <si>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</si>
  <si>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</si>
  <si>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</si>
  <si>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</si>
  <si>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</si>
  <si>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</si>
  <si>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</si>
  <si>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</si>
  <si>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</si>
  <si>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</si>
  <si>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</si>
  <si>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</si>
  <si>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</si>
  <si>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</si>
  <si>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</si>
  <si>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</si>
  <si>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</si>
  <si>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</si>
  <si>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</si>
  <si>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</si>
  <si>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</si>
  <si>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</si>
  <si>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</si>
  <si>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</si>
  <si>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</si>
  <si>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</si>
  <si>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</si>
  <si>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</si>
  <si>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</si>
  <si>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</si>
  <si>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</si>
  <si>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</si>
  <si>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</si>
  <si>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</si>
  <si>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</si>
  <si>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</si>
  <si>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</si>
  <si>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</si>
  <si>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</si>
  <si>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</si>
  <si>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</si>
  <si>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</si>
  <si>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</si>
  <si>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</si>
  <si>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</si>
  <si>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</si>
  <si>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</si>
  <si>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</si>
  <si>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</si>
  <si>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</si>
  <si>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</si>
  <si>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</si>
  <si>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</si>
  <si>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</si>
  <si>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</si>
  <si>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</si>
  <si>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</si>
  <si>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</si>
  <si>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</si>
  <si>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</si>
  <si>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</si>
  <si>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</si>
  <si>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</si>
  <si>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</si>
  <si>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</si>
  <si>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</si>
  <si>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</si>
  <si>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</si>
  <si>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</si>
  <si>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</si>
  <si>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</si>
  <si>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</si>
  <si>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</si>
  <si>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</si>
  <si>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</si>
  <si>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</si>
  <si>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</si>
  <si>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</si>
  <si>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</si>
  <si>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</si>
  <si>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</si>
  <si>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</si>
  <si>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</si>
  <si>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</si>
  <si>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</si>
  <si>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</si>
  <si>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</si>
  <si>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</si>
  <si>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</si>
  <si>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</si>
  <si>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</si>
  <si>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</si>
  <si>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</si>
  <si>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</si>
  <si>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</si>
  <si>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</si>
  <si>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</si>
  <si>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</si>
  <si>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</si>
  <si>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</si>
  <si>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</si>
  <si>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</si>
  <si>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</si>
  <si>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</si>
  <si>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</si>
  <si>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</si>
  <si>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</si>
  <si>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</si>
  <si>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</si>
  <si>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</si>
  <si>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</si>
  <si>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</si>
  <si>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</si>
  <si>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</si>
  <si>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</si>
  <si>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</si>
  <si>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</si>
  <si>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</si>
  <si>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</si>
  <si>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</si>
  <si>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</si>
  <si>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</si>
  <si>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</si>
  <si>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</si>
  <si>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</si>
  <si>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</si>
  <si>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</si>
  <si>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</si>
  <si>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</si>
  <si>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</si>
  <si>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</si>
  <si>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</si>
  <si>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</si>
  <si>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</si>
  <si>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</si>
  <si>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</si>
  <si>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</si>
  <si>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</si>
  <si>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</si>
  <si>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</si>
  <si>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</si>
  <si>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</si>
  <si>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</si>
  <si>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</si>
  <si>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</si>
  <si>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</si>
  <si>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</si>
  <si>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</si>
  <si>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</si>
  <si>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</si>
  <si>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</si>
  <si>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</si>
  <si>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</si>
  <si>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</si>
  <si>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</si>
  <si>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</si>
  <si>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</si>
  <si>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</si>
  <si>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</si>
  <si>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</si>
  <si>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</si>
  <si>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</si>
  <si>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</si>
  <si>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</si>
  <si>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</si>
  <si>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</si>
  <si>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</si>
  <si>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</si>
  <si>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</si>
  <si>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</si>
  <si>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</si>
  <si>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</si>
  <si>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</si>
  <si>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</si>
  <si>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</si>
  <si>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</si>
  <si>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</si>
  <si>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</si>
  <si>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</si>
  <si>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</si>
  <si>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</si>
  <si>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</si>
  <si>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</si>
  <si>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</si>
  <si>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</si>
  <si>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</si>
  <si>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</si>
  <si>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</si>
  <si>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</si>
  <si>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</si>
  <si>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</si>
  <si>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</si>
  <si>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</si>
  <si>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</si>
  <si>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</si>
  <si>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</si>
  <si>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</si>
  <si>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</si>
  <si>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</si>
  <si>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</si>
  <si>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</si>
  <si>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</si>
  <si>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</si>
  <si>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</si>
  <si>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</si>
  <si>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</si>
  <si>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</si>
  <si>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</si>
  <si>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</si>
  <si>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</si>
  <si>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</si>
  <si>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</si>
  <si>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</si>
  <si>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</si>
  <si>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</si>
  <si>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</si>
  <si>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</si>
  <si>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</si>
  <si>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</si>
  <si>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</si>
  <si>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</si>
  <si>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</si>
  <si>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</si>
  <si>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</si>
  <si>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</si>
  <si>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</si>
  <si>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</si>
  <si>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</si>
  <si>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</si>
  <si>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</si>
  <si>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</si>
  <si>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</si>
  <si>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</si>
  <si>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</si>
  <si>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</si>
  <si>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</si>
  <si>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</si>
  <si>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</si>
  <si>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</si>
  <si>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</si>
  <si>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</si>
  <si>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</si>
  <si>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</si>
  <si>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</si>
  <si>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</si>
  <si>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</si>
  <si>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</si>
  <si>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</si>
  <si>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</si>
  <si>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</si>
  <si>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</si>
  <si>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</si>
  <si>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</si>
  <si>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</si>
  <si>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</si>
  <si>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</si>
  <si>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</si>
  <si>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</si>
  <si>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</si>
  <si>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</si>
  <si>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</si>
  <si>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</si>
  <si>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</si>
  <si>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</si>
  <si>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</si>
  <si>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</si>
  <si>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</si>
  <si>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</si>
  <si>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</si>
  <si>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</si>
  <si>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</si>
  <si>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</si>
  <si>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</si>
  <si>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</si>
  <si>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</si>
  <si>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</si>
  <si>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</si>
  <si>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</si>
  <si>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</si>
  <si>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</si>
  <si>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</si>
  <si>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</si>
  <si>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</si>
  <si>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</si>
  <si>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</si>
  <si>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</si>
  <si>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</si>
  <si>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</si>
  <si>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</si>
  <si>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</si>
  <si>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</si>
  <si>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</si>
  <si>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</si>
  <si>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</si>
  <si>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</si>
  <si>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</si>
  <si>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</si>
  <si>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</si>
  <si>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</si>
  <si>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</si>
  <si>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</si>
  <si>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</si>
  <si>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</si>
  <si>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</si>
  <si>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</si>
  <si>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</si>
  <si>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</si>
  <si>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</si>
  <si>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</si>
  <si>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</si>
  <si>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</si>
  <si>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</si>
  <si>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</si>
  <si>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</si>
  <si>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</si>
  <si>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</si>
  <si>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</si>
  <si>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</si>
  <si>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</si>
  <si>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</si>
  <si>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</si>
  <si>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</si>
  <si>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</si>
  <si>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</si>
  <si>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</si>
  <si>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</si>
  <si>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</si>
  <si>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</si>
  <si>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</si>
  <si>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</si>
  <si>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</si>
  <si>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</si>
  <si>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</si>
  <si>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</si>
  <si>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</si>
  <si>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</si>
  <si>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</si>
  <si>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</si>
  <si>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</si>
  <si>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</si>
  <si>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</si>
  <si>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</si>
  <si>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</si>
  <si>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</si>
  <si>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</si>
  <si>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</si>
  <si>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</si>
  <si>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</si>
  <si>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</si>
  <si>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</si>
  <si>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</si>
  <si>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</si>
  <si>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</si>
  <si>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</si>
  <si>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</si>
  <si>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</si>
  <si>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</si>
  <si>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</si>
  <si>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</si>
  <si>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</si>
  <si>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</si>
  <si>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</si>
  <si>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</si>
  <si>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</si>
  <si>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</si>
  <si>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</si>
  <si>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</si>
  <si>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</si>
  <si>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</si>
  <si>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</si>
  <si>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</si>
  <si>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</si>
  <si>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</si>
  <si>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</si>
  <si>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</si>
  <si>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</si>
  <si>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</si>
  <si>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</si>
  <si>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</si>
  <si>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</si>
  <si>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</si>
  <si>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</si>
  <si>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</si>
  <si>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</si>
  <si>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</si>
  <si>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</si>
  <si>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</si>
  <si>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</si>
  <si>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</si>
  <si>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</si>
  <si>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</si>
  <si>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</si>
  <si>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</si>
  <si>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</si>
  <si>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</si>
  <si>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</si>
  <si>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</si>
  <si>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</si>
  <si>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</si>
  <si>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</si>
  <si>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</si>
  <si>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</si>
  <si>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</si>
  <si>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</si>
  <si>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</si>
  <si>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</si>
  <si>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</si>
  <si>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</si>
  <si>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</si>
  <si>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</si>
  <si>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</si>
  <si>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</si>
  <si>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</si>
  <si>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</si>
  <si>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</si>
  <si>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</si>
  <si>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</si>
  <si>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</si>
  <si>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</si>
  <si>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</si>
  <si>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</si>
  <si>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</si>
  <si>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</si>
  <si>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</si>
  <si>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</si>
  <si>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</si>
  <si>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</si>
  <si>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</si>
  <si>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</si>
  <si>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</si>
  <si>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</si>
  <si>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</si>
  <si>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</si>
  <si>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</si>
  <si>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</si>
  <si>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</si>
  <si>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</si>
  <si>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</si>
  <si>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</si>
  <si>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</si>
  <si>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</si>
  <si>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</si>
  <si>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</si>
  <si>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</si>
  <si>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</si>
  <si>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</si>
  <si>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</si>
  <si>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</si>
  <si>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</si>
  <si>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</si>
  <si>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</si>
  <si>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</si>
  <si>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</si>
  <si>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</si>
  <si>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</si>
  <si>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</si>
  <si>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</si>
  <si>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</si>
  <si>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</si>
  <si>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</si>
  <si>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</si>
  <si>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</si>
  <si>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</si>
  <si>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</si>
  <si>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</si>
  <si>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</si>
  <si>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</si>
  <si>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</si>
  <si>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</si>
  <si>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</si>
  <si>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</si>
  <si>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</si>
  <si>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</si>
  <si>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</si>
  <si>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</si>
  <si>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</si>
  <si>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</si>
  <si>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</si>
  <si>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</si>
  <si>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</si>
  <si>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</si>
  <si>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</si>
  <si>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</si>
  <si>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</si>
  <si>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</si>
  <si>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</si>
  <si>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</si>
  <si>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</si>
  <si>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</si>
  <si>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</si>
  <si>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</si>
  <si>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</si>
  <si>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</si>
  <si>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</si>
  <si>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</si>
  <si>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</si>
  <si>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</si>
  <si>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</si>
  <si>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</si>
  <si>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</si>
  <si>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</si>
  <si>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</si>
  <si>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</si>
  <si>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</si>
  <si>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</si>
  <si>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</si>
  <si>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</si>
  <si>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</si>
  <si>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</si>
  <si>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</si>
  <si>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</si>
  <si>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</si>
  <si>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</si>
  <si>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</si>
  <si>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</si>
  <si>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</si>
  <si>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</si>
  <si>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</si>
  <si>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</si>
  <si>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</si>
  <si>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</si>
  <si>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</si>
  <si>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</si>
  <si>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</si>
  <si>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</si>
  <si>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</si>
  <si>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</si>
  <si>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</si>
  <si>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</si>
  <si>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</si>
  <si>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</si>
  <si>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</si>
  <si>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</si>
  <si>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</si>
  <si>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</si>
  <si>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</si>
  <si>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</si>
  <si>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</si>
  <si>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</si>
  <si>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</si>
  <si>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</si>
  <si>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</si>
  <si>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</si>
  <si>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</si>
  <si>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</si>
  <si>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</si>
  <si>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</si>
  <si>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</si>
  <si>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</si>
  <si>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</si>
  <si>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</si>
  <si>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</si>
  <si>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</si>
  <si>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</si>
  <si>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</si>
  <si>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</si>
  <si>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</si>
  <si>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</si>
  <si>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</si>
  <si>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</si>
  <si>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</si>
  <si>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</si>
  <si>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</si>
  <si>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</si>
  <si>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</si>
  <si>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</si>
  <si>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</si>
  <si>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</si>
  <si>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</si>
  <si>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</si>
  <si>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</si>
  <si>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</si>
  <si>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</si>
  <si>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</si>
  <si>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</si>
  <si>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</si>
  <si>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</si>
  <si>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</si>
  <si>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</si>
  <si>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</si>
  <si>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</si>
  <si>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</si>
  <si>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</si>
  <si>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</si>
  <si>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</si>
  <si>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</si>
  <si>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</si>
  <si>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</si>
  <si>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</si>
  <si>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</si>
  <si>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</si>
  <si>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</si>
  <si>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</si>
  <si>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</si>
  <si>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</si>
  <si>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</si>
  <si>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</si>
  <si>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</si>
  <si>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</si>
  <si>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</si>
  <si>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</si>
  <si>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</si>
  <si>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</si>
  <si>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</si>
  <si>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</si>
  <si>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</si>
  <si>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</si>
  <si>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</si>
  <si>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</si>
  <si>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</si>
  <si>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</si>
  <si>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</si>
  <si>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</si>
  <si>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</si>
  <si>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</si>
  <si>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</si>
  <si>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</si>
  <si>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</si>
  <si>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</si>
  <si>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</si>
  <si>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</si>
  <si>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</si>
  <si>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</si>
  <si>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</si>
  <si>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</si>
  <si>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</si>
  <si>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</si>
  <si>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</si>
  <si>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</si>
  <si>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</si>
  <si>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</si>
  <si>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</si>
  <si>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</si>
  <si>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</si>
  <si>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</si>
  <si>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</si>
  <si>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</si>
  <si>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</si>
  <si>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</si>
  <si>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</si>
  <si>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</si>
  <si>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</si>
  <si>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</si>
  <si>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</si>
  <si>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</si>
  <si>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</si>
  <si>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</si>
  <si>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</si>
  <si>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</si>
  <si>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</si>
  <si>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</si>
  <si>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</si>
  <si>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</si>
  <si>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</si>
  <si>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</si>
  <si>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</si>
  <si>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</si>
  <si>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</si>
  <si>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</si>
  <si>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</si>
  <si>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</si>
  <si>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</si>
  <si>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</si>
  <si>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</si>
  <si>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</si>
  <si>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</si>
  <si>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</si>
  <si>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</si>
  <si>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</si>
  <si>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</si>
  <si>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</si>
  <si>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</si>
  <si>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</si>
  <si>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</si>
  <si>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</si>
  <si>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</si>
  <si>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</si>
  <si>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</si>
  <si>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</si>
  <si>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</si>
  <si>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</si>
  <si>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</si>
  <si>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</si>
  <si>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</si>
  <si>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</si>
  <si>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</si>
  <si>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</si>
  <si>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</si>
  <si>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</si>
  <si>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</si>
  <si>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</si>
  <si>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</si>
  <si>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</si>
  <si>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</si>
  <si>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</si>
  <si>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</si>
  <si>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</si>
  <si>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</si>
  <si>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</si>
  <si>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</si>
  <si>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</si>
  <si>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</si>
  <si>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</si>
  <si>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</si>
  <si>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</si>
  <si>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</si>
  <si>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</si>
  <si>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</si>
  <si>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</si>
  <si>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</si>
  <si>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</si>
  <si>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</si>
  <si>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</si>
  <si>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</si>
  <si>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</si>
  <si>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</si>
  <si>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</si>
  <si>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</si>
  <si>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</si>
  <si>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</si>
  <si>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</si>
  <si>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</si>
  <si>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</si>
  <si>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</si>
  <si>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</si>
  <si>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</si>
  <si>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</si>
  <si>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</si>
  <si>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</si>
  <si>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</si>
  <si>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</si>
  <si>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</si>
  <si>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</si>
  <si>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</si>
  <si>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</si>
  <si>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</si>
  <si>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</si>
  <si>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</si>
  <si>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</si>
  <si>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</si>
  <si>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</si>
  <si>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</si>
  <si>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</si>
  <si>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</si>
  <si>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</si>
  <si>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</si>
  <si>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</si>
  <si>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</si>
  <si>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</si>
  <si>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</si>
  <si>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</si>
  <si>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</si>
  <si>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</si>
  <si>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</si>
  <si>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</si>
  <si>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</si>
  <si>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</si>
  <si>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</si>
  <si>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</si>
  <si>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</si>
  <si>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</si>
  <si>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</si>
  <si>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</si>
  <si>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</si>
  <si>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</si>
  <si>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</si>
  <si>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</si>
  <si>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</si>
  <si>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</si>
  <si>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</si>
  <si>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</si>
  <si>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</si>
  <si>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</si>
  <si>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</si>
  <si>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</si>
  <si>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</si>
  <si>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</si>
  <si>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</si>
  <si>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</si>
  <si>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</si>
  <si>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</si>
  <si>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</si>
  <si>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</si>
  <si>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</si>
  <si>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</si>
  <si>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</si>
  <si>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</si>
  <si>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</si>
  <si>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</si>
  <si>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</si>
  <si>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</si>
  <si>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</si>
  <si>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</si>
  <si>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</si>
  <si>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</si>
  <si>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</si>
  <si>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</si>
  <si>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</si>
  <si>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</si>
  <si>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</si>
  <si>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</si>
  <si>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</si>
  <si>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</si>
  <si>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</si>
  <si>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</si>
  <si>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</si>
  <si>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</si>
  <si>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</si>
  <si>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</si>
  <si>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</si>
  <si>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</si>
  <si>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</si>
  <si>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</si>
  <si>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</si>
  <si>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</si>
  <si>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</si>
  <si>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</si>
  <si>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</si>
  <si>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</si>
  <si>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</si>
  <si>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</si>
  <si>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</si>
  <si>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</si>
  <si>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</si>
  <si>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</si>
  <si>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</si>
  <si>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</si>
  <si>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</si>
  <si>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</si>
  <si>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</si>
  <si>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</si>
  <si>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</si>
  <si>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</si>
  <si>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</si>
  <si>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</si>
  <si>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</si>
  <si>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</si>
  <si>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</si>
  <si>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</si>
  <si>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</si>
  <si>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</si>
  <si>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</si>
  <si>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</si>
  <si>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</si>
  <si>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</si>
  <si>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</si>
  <si>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</si>
  <si>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</si>
  <si>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</si>
  <si>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</si>
  <si>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</si>
  <si>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</si>
  <si>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</si>
  <si>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</si>
  <si>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</si>
  <si>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</si>
  <si>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</si>
  <si>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</si>
  <si>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</si>
  <si>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</si>
  <si>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</si>
  <si>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</si>
  <si>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</si>
  <si>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</si>
  <si>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</si>
  <si>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</si>
  <si>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</si>
  <si>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</si>
  <si>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</si>
  <si>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</si>
  <si>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</si>
  <si>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</si>
  <si>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</si>
  <si>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</si>
  <si>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</si>
  <si>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</si>
  <si>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</si>
  <si>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</si>
  <si>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</si>
  <si>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</si>
  <si>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</si>
  <si>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</si>
  <si>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</si>
  <si>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</si>
  <si>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</si>
  <si>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</si>
  <si>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</si>
  <si>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</si>
  <si>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</si>
  <si>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</si>
  <si>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</si>
  <si>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</si>
  <si>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</si>
  <si>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</si>
  <si>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</si>
  <si>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</si>
  <si>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</si>
  <si>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</si>
  <si>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</si>
  <si>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</si>
  <si>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</si>
  <si>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</si>
  <si>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</si>
  <si>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</si>
  <si>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</si>
  <si>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</si>
  <si>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</si>
  <si>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</si>
  <si>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</si>
  <si>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</si>
  <si>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</si>
  <si>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</si>
  <si>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</si>
  <si>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</si>
  <si>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</si>
  <si>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</si>
  <si>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</si>
  <si>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</si>
  <si>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</si>
  <si>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</si>
  <si>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</si>
  <si>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</si>
  <si>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</si>
  <si>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</si>
  <si>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</si>
  <si>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</si>
  <si>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</si>
  <si>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</si>
  <si>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</si>
  <si>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</si>
  <si>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</si>
  <si>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</si>
  <si>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</si>
  <si>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</si>
  <si>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</si>
  <si>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</si>
  <si>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</si>
  <si>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</si>
  <si>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</si>
  <si>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</si>
  <si>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</si>
  <si>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</si>
  <si>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</si>
  <si>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</si>
  <si>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</si>
  <si>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</si>
  <si>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</si>
  <si>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</si>
  <si>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</si>
  <si>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</si>
  <si>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</si>
  <si>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</si>
  <si>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</si>
  <si>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</si>
  <si>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</si>
  <si>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</si>
  <si>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</si>
  <si>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</si>
  <si>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</si>
  <si>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</si>
  <si>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</si>
  <si>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</si>
  <si>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</si>
  <si>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</si>
  <si>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</si>
  <si>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</si>
  <si>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</si>
  <si>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</si>
  <si>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</si>
  <si>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</si>
  <si>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</si>
  <si>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</si>
  <si>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</si>
  <si>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</si>
  <si>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</si>
  <si>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</si>
  <si>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</si>
  <si>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</si>
  <si>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</si>
  <si>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</si>
  <si>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</si>
  <si>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</si>
  <si>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</si>
  <si>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</si>
  <si>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</si>
  <si>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</si>
  <si>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</si>
  <si>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</si>
  <si>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</si>
  <si>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</si>
  <si>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</si>
  <si>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</si>
  <si>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</si>
  <si>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</si>
  <si>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</si>
  <si>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</si>
  <si>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</si>
  <si>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</si>
  <si>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</si>
  <si>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</si>
  <si>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</si>
  <si>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</si>
  <si>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</si>
  <si>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</si>
  <si>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</si>
  <si>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</si>
  <si>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</si>
  <si>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</si>
  <si>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</si>
  <si>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</si>
  <si>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</si>
  <si>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</si>
  <si>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</si>
  <si>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</si>
  <si>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</si>
  <si>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</si>
  <si>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</si>
  <si>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</si>
  <si>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</si>
  <si>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</si>
  <si>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</si>
  <si>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</si>
  <si>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</si>
  <si>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</si>
  <si>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</si>
  <si>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</si>
  <si>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</si>
  <si>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</si>
  <si>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</si>
  <si>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</si>
  <si>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</si>
  <si>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</si>
  <si>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</si>
  <si>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</si>
  <si>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</si>
  <si>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</si>
  <si>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</si>
  <si>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</si>
  <si>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</si>
  <si>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</si>
  <si>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</si>
  <si>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</si>
  <si>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</si>
  <si>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</si>
  <si>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</si>
  <si>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</si>
  <si>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</si>
  <si>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</si>
  <si>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</si>
  <si>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</si>
  <si>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</si>
  <si>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</si>
  <si>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</si>
  <si>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</si>
  <si>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</si>
  <si>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</si>
  <si>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</si>
  <si>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</si>
  <si>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</si>
  <si>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</si>
  <si>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</si>
  <si>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</si>
  <si>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</si>
  <si>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</si>
  <si>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</si>
  <si>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</si>
  <si>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</si>
  <si>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</si>
  <si>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</si>
  <si>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</si>
  <si>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</si>
  <si>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</si>
  <si>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</si>
  <si>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</si>
  <si>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</si>
  <si>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</si>
  <si>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</si>
  <si>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</si>
  <si>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</si>
  <si>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</si>
  <si>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</si>
  <si>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</si>
  <si>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</si>
  <si>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</si>
  <si>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</si>
  <si>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</si>
  <si>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</si>
  <si>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</si>
  <si>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</si>
  <si>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</si>
  <si>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</si>
  <si>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</si>
  <si>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</si>
  <si>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</si>
  <si>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</si>
  <si>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</si>
  <si>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</si>
  <si>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</si>
  <si>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</si>
  <si>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</si>
  <si>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</si>
  <si>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</si>
  <si>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</si>
  <si>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</si>
  <si>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</si>
  <si>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</si>
  <si>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</si>
  <si>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</si>
  <si>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</si>
  <si>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</si>
  <si>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</si>
  <si>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</si>
  <si>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</si>
  <si>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</si>
  <si>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</si>
  <si>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</si>
  <si>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</si>
  <si>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</si>
  <si>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</si>
  <si>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</si>
  <si>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</si>
  <si>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</si>
  <si>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</si>
  <si>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</si>
  <si>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</si>
  <si>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</si>
  <si>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</si>
  <si>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</si>
  <si>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</si>
  <si>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</si>
  <si>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</si>
  <si>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</si>
  <si>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</si>
  <si>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</si>
  <si>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</si>
  <si>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</si>
  <si>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</si>
  <si>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</si>
  <si>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</si>
  <si>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</si>
  <si>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</si>
  <si>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</si>
  <si>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</si>
  <si>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</si>
  <si>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</si>
  <si>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</si>
  <si>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</si>
  <si>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</si>
  <si>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</si>
  <si>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</si>
  <si>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</si>
  <si>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</si>
  <si>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</si>
  <si>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</si>
  <si>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</si>
  <si>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</si>
  <si>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</si>
  <si>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</si>
  <si>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</si>
  <si>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</si>
  <si>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</si>
  <si>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</si>
  <si>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</si>
  <si>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</si>
  <si>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</si>
  <si>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</si>
  <si>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</si>
  <si>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</si>
  <si>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</si>
  <si>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</si>
  <si>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</si>
  <si>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</si>
  <si>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</si>
  <si>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</si>
  <si>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</si>
  <si>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</si>
  <si>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</si>
  <si>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</si>
  <si>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</si>
  <si>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</si>
  <si>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</si>
  <si>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</si>
  <si>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</si>
  <si>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</si>
  <si>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</si>
  <si>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</si>
  <si>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</si>
  <si>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</si>
  <si>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</si>
  <si>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</si>
  <si>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</si>
  <si>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</si>
  <si>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</si>
  <si>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</si>
  <si>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</si>
  <si>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</si>
  <si>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</si>
  <si>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</si>
  <si>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</si>
  <si>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</si>
  <si>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</si>
  <si>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</si>
  <si>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</si>
  <si>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</si>
  <si>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</si>
  <si>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</si>
  <si>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</si>
  <si>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</si>
  <si>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</si>
  <si>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</si>
  <si>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</si>
  <si>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</si>
  <si>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</si>
  <si>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</si>
  <si>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</si>
  <si>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</si>
  <si>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</si>
  <si>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</si>
  <si>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</si>
  <si>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</si>
  <si>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</si>
  <si>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</si>
  <si>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</si>
  <si>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</si>
  <si>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</si>
  <si>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</si>
  <si>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</si>
  <si>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</si>
  <si>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</si>
  <si>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</si>
  <si>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</si>
  <si>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</si>
  <si>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</si>
  <si>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</si>
  <si>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</si>
  <si>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</si>
  <si>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</si>
  <si>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</si>
  <si>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</si>
  <si>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</si>
  <si>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</si>
  <si>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</si>
  <si>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</si>
  <si>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</si>
  <si>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</si>
  <si>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</si>
  <si>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</si>
  <si>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</si>
  <si>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</si>
  <si>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</si>
  <si>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</si>
  <si>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</si>
  <si>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</si>
  <si>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</si>
  <si>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</si>
  <si>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</si>
  <si>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</si>
  <si>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</si>
  <si>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</si>
  <si>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</si>
  <si>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</si>
  <si>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</si>
  <si>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</si>
  <si>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</si>
  <si>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</si>
  <si>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</si>
  <si>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</si>
  <si>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</si>
  <si>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</si>
  <si>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</si>
  <si>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</si>
  <si>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</si>
  <si>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</si>
  <si>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</si>
  <si>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</si>
  <si>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</si>
  <si>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</si>
  <si>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</si>
  <si>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</si>
  <si>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</si>
  <si>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</si>
  <si>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</si>
  <si>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</si>
  <si>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</si>
  <si>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</si>
  <si>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</si>
  <si>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</si>
  <si>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</si>
  <si>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</si>
  <si>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</si>
  <si>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</si>
  <si>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</si>
  <si>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</si>
  <si>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</si>
  <si>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</si>
  <si>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</si>
  <si>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</si>
  <si>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</si>
  <si>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</si>
  <si>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</si>
  <si>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</si>
  <si>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</si>
  <si>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</si>
  <si>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</si>
  <si>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</si>
  <si>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</si>
  <si>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</si>
  <si>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</si>
  <si>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</si>
  <si>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</si>
  <si>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</si>
  <si>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</si>
  <si>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</si>
  <si>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</si>
  <si>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</si>
  <si>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</si>
  <si>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</si>
  <si>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</si>
  <si>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</si>
  <si>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</si>
  <si>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</si>
  <si>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</si>
  <si>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</si>
  <si>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</si>
  <si>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</si>
  <si>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</si>
  <si>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</si>
  <si>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</si>
  <si>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</si>
  <si>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</si>
  <si>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</si>
  <si>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</si>
  <si>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</si>
  <si>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</si>
  <si>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</si>
  <si>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</si>
  <si>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</si>
  <si>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</si>
  <si>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</si>
  <si>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</si>
  <si>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</si>
  <si>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</si>
  <si>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</si>
  <si>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</si>
  <si>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</si>
  <si>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</si>
  <si>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</si>
  <si>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</si>
  <si>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</si>
  <si>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</si>
  <si>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</si>
  <si>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</si>
  <si>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</si>
  <si>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</si>
  <si>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</si>
  <si>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</si>
  <si>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</si>
  <si>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</si>
  <si>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</si>
  <si>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</si>
  <si>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</si>
  <si>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</si>
  <si>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</si>
  <si>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</si>
  <si>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</si>
  <si>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</si>
  <si>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</si>
  <si>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</si>
  <si>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</si>
  <si>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</si>
  <si>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</si>
  <si>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</si>
  <si>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</si>
  <si>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</si>
  <si>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</si>
  <si>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</si>
  <si>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</si>
  <si>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</si>
  <si>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</si>
  <si>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</si>
  <si>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</si>
  <si>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</si>
  <si>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</si>
  <si>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</si>
  <si>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</si>
  <si>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</si>
  <si>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</si>
  <si>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</si>
  <si>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</si>
  <si>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</si>
  <si>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</si>
  <si>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</si>
  <si>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</si>
  <si>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</si>
  <si>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</si>
  <si>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</si>
  <si>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</si>
  <si>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</si>
  <si>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</si>
  <si>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</si>
  <si>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</si>
  <si>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</si>
  <si>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</si>
  <si>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</si>
  <si>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</si>
  <si>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</si>
  <si>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</si>
  <si>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</si>
  <si>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</si>
  <si>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</si>
  <si>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</si>
  <si>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</si>
  <si>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</si>
  <si>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</si>
  <si>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</si>
  <si>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</si>
  <si>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</si>
  <si>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</si>
  <si>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</si>
  <si>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</si>
  <si>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</si>
  <si>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</si>
  <si>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</si>
  <si>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</si>
  <si>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</si>
  <si>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</si>
  <si>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</si>
  <si>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</si>
  <si>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</si>
  <si>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</si>
  <si>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</si>
  <si>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</si>
  <si>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</si>
  <si>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</si>
  <si>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</si>
  <si>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</si>
  <si>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</si>
  <si>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</si>
  <si>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</si>
  <si>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</si>
  <si>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</si>
  <si>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</si>
  <si>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</si>
  <si>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</si>
  <si>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</si>
  <si>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</si>
  <si>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</si>
  <si>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</si>
  <si>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</si>
  <si>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</si>
  <si>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</si>
  <si>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</si>
  <si>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</si>
  <si>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</si>
  <si>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</si>
  <si>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</si>
  <si>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</si>
  <si>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</si>
  <si>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</si>
  <si>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</si>
  <si>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</si>
  <si>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</si>
  <si>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</si>
  <si>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</si>
  <si>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</si>
  <si>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</si>
  <si>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</si>
  <si>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</si>
  <si>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</si>
  <si>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</si>
  <si>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</si>
  <si>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</si>
  <si>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</si>
  <si>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</si>
  <si>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</si>
  <si>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</si>
  <si>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</si>
  <si>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</si>
  <si>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</si>
  <si>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</si>
  <si>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</si>
  <si>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</si>
  <si>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</si>
  <si>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</si>
  <si>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</si>
  <si>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</si>
  <si>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</si>
  <si>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</si>
  <si>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</si>
  <si>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</si>
  <si>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</si>
  <si>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</si>
  <si>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</si>
  <si>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</si>
  <si>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</si>
  <si>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</si>
  <si>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</si>
  <si>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</si>
  <si>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</si>
  <si>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</si>
  <si>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</si>
  <si>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</si>
  <si>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</si>
  <si>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</si>
  <si>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</si>
  <si>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</si>
  <si>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</si>
  <si>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</si>
  <si>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</si>
  <si>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</si>
  <si>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</si>
  <si>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</si>
  <si>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</si>
  <si>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</si>
  <si>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</si>
  <si>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</si>
  <si>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</si>
  <si>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</si>
  <si>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</si>
  <si>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</si>
  <si>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</si>
  <si>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</si>
  <si>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</si>
  <si>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</si>
  <si>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</si>
  <si>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</si>
  <si>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</si>
  <si>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</si>
  <si>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</si>
  <si>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</si>
  <si>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</si>
  <si>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</si>
  <si>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</si>
  <si>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</si>
  <si>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</si>
  <si>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</si>
  <si>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</si>
  <si>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</si>
  <si>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</si>
  <si>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</si>
  <si>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</si>
  <si>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</si>
  <si>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</si>
  <si>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</si>
  <si>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</si>
  <si>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</si>
  <si>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</si>
  <si>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</si>
  <si>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</si>
  <si>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</si>
  <si>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</si>
  <si>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</si>
  <si>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</si>
  <si>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</si>
  <si>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</si>
  <si>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</si>
  <si>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</si>
  <si>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</si>
  <si>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</si>
  <si>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</si>
  <si>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</si>
  <si>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</si>
  <si>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</si>
  <si>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</si>
  <si>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</si>
  <si>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</si>
  <si>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</si>
  <si>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</si>
  <si>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</si>
  <si>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</si>
  <si>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</si>
  <si>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</si>
  <si>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</si>
  <si>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</si>
  <si>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</si>
  <si>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</si>
  <si>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</si>
  <si>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</si>
  <si>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</si>
  <si>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</si>
  <si>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</si>
  <si>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</si>
  <si>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</si>
  <si>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</si>
  <si>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</si>
  <si>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</si>
  <si>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</si>
  <si>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</si>
  <si>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</si>
  <si>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</si>
  <si>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</si>
  <si>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</si>
  <si>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</si>
  <si>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</si>
  <si>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</si>
  <si>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</si>
  <si>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</si>
  <si>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</si>
  <si>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</si>
  <si>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</si>
  <si>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</si>
  <si>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</si>
  <si>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</si>
  <si>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</si>
  <si>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</si>
  <si>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</si>
  <si>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</si>
  <si>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</si>
  <si>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</si>
  <si>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</si>
  <si>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</si>
  <si>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</si>
  <si>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</si>
  <si>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</si>
  <si>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</si>
  <si>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</si>
  <si>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</si>
  <si>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</si>
  <si>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</si>
  <si>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</si>
  <si>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</si>
  <si>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</si>
  <si>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</si>
  <si>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</si>
  <si>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</si>
  <si>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</si>
  <si>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</si>
  <si>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</si>
  <si>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</si>
  <si>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</si>
  <si>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</si>
  <si>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</si>
  <si>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</si>
  <si>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</si>
  <si>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</si>
  <si>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</si>
  <si>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</si>
  <si>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</si>
  <si>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</si>
  <si>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</si>
  <si>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</si>
  <si>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</si>
  <si>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</si>
  <si>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</si>
  <si>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</si>
  <si>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</si>
  <si>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</si>
  <si>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</si>
  <si>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</si>
  <si>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</si>
  <si>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</si>
  <si>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</si>
  <si>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</si>
  <si>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</si>
  <si>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</si>
  <si>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</si>
  <si>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</si>
  <si>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</si>
  <si>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</si>
  <si>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</si>
  <si>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</si>
  <si>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</si>
  <si>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</si>
  <si>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</si>
  <si>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</si>
  <si>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</si>
  <si>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</si>
  <si>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</si>
  <si>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</si>
  <si>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</si>
  <si>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</si>
  <si>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</si>
  <si>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</si>
  <si>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</si>
  <si>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</si>
  <si>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</si>
  <si>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</si>
  <si>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</si>
  <si>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</si>
  <si>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</si>
  <si>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</si>
  <si>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</si>
  <si>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</si>
  <si>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</si>
  <si>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</si>
  <si>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</si>
  <si>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</si>
  <si>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</si>
  <si>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</si>
  <si>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</si>
  <si>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</si>
  <si>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</si>
  <si>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</si>
  <si>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</si>
  <si>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</si>
  <si>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</si>
  <si>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</si>
  <si>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</si>
  <si>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</si>
  <si>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</si>
  <si>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</si>
  <si>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</si>
  <si>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</si>
  <si>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</si>
  <si>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</si>
  <si>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</si>
  <si>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</si>
  <si>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</si>
  <si>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</si>
  <si>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</si>
  <si>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</si>
  <si>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</si>
  <si>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</si>
  <si>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</si>
  <si>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</si>
  <si>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</si>
  <si>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</si>
  <si>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</si>
  <si>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</si>
  <si>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</si>
  <si>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</si>
  <si>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</si>
  <si>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</si>
  <si>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</si>
  <si>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</si>
  <si>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</si>
  <si>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</si>
  <si>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</si>
  <si>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</si>
  <si>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</si>
  <si>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</si>
  <si>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</si>
  <si>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</si>
  <si>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</si>
  <si>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</si>
  <si>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</si>
  <si>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</si>
  <si>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</si>
  <si>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</si>
  <si>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</si>
  <si>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</si>
  <si>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</si>
  <si>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</si>
  <si>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</si>
  <si>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</si>
  <si>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</si>
  <si>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</si>
  <si>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</si>
  <si>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</si>
  <si>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</si>
  <si>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</si>
  <si>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</si>
  <si>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</si>
  <si>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</si>
  <si>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</si>
  <si>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</si>
  <si>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</si>
  <si>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</si>
  <si>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</si>
  <si>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</si>
  <si>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</si>
  <si>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</si>
  <si>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</si>
  <si>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</si>
  <si>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</si>
  <si>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</si>
  <si>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</si>
  <si>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</si>
  <si>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</si>
  <si>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</si>
  <si>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</si>
  <si>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</si>
  <si>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</si>
  <si>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</si>
  <si>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</si>
  <si>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</si>
  <si>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</si>
  <si>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</si>
  <si>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</si>
  <si>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</si>
  <si>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</si>
  <si>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</si>
  <si>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</si>
  <si>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</si>
  <si>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</si>
  <si>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</si>
  <si>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</si>
  <si>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</si>
  <si>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</si>
  <si>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</si>
  <si>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</si>
  <si>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</si>
  <si>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</si>
  <si>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</si>
  <si>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</si>
  <si>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</si>
  <si>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</si>
  <si>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</si>
  <si>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</si>
  <si>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</si>
  <si>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</si>
  <si>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</si>
  <si>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</si>
  <si>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</si>
  <si>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</si>
  <si>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</si>
  <si>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</si>
  <si>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</si>
  <si>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</si>
  <si>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</si>
  <si>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</si>
  <si>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</si>
  <si>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</si>
  <si>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</si>
  <si>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</si>
  <si>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</si>
  <si>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</si>
  <si>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</si>
  <si>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</si>
  <si>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</si>
  <si>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</si>
  <si>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</si>
  <si>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</si>
  <si>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</si>
  <si>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</si>
  <si>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</si>
  <si>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</si>
  <si>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</si>
  <si>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</si>
  <si>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</si>
  <si>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</si>
  <si>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</si>
  <si>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</si>
  <si>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</si>
  <si>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</si>
  <si>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</si>
  <si>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</si>
  <si>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</si>
  <si>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</si>
  <si>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</si>
  <si>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</si>
  <si>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</si>
  <si>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</si>
  <si>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</si>
  <si>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</si>
  <si>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</si>
  <si>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</si>
  <si>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</si>
  <si>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</si>
  <si>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</si>
  <si>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</si>
  <si>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</si>
  <si>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</si>
  <si>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</si>
  <si>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</si>
  <si>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</si>
  <si>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</si>
  <si>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</si>
  <si>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</si>
  <si>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</si>
  <si>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</si>
  <si>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</si>
  <si>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</si>
  <si>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</si>
  <si>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</si>
  <si>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</si>
  <si>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</si>
  <si>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</si>
  <si>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</si>
  <si>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</si>
  <si>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</si>
  <si>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</si>
  <si>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</si>
  <si>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</si>
  <si>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</si>
  <si>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</si>
  <si>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</si>
  <si>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</si>
  <si>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</si>
  <si>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</si>
  <si>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</si>
  <si>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</si>
  <si>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</si>
  <si>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</si>
  <si>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</si>
  <si>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</si>
  <si>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</si>
  <si>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</si>
  <si>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</si>
  <si>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</si>
  <si>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</si>
  <si>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</si>
  <si>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</si>
  <si>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</si>
  <si>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</si>
  <si>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</si>
  <si>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</si>
  <si>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</si>
  <si>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</si>
  <si>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</si>
  <si>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</si>
  <si>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</si>
  <si>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</si>
  <si>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</si>
  <si>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</si>
  <si>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</si>
  <si>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</si>
  <si>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</si>
  <si>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</si>
  <si>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</si>
  <si>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</si>
  <si>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</si>
  <si>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</si>
  <si>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</si>
  <si>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</si>
  <si>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</si>
  <si>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</si>
  <si>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</si>
  <si>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</si>
  <si>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</si>
  <si>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</si>
  <si>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</si>
  <si>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</si>
  <si>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</si>
  <si>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</si>
  <si>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</si>
  <si>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</si>
  <si>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</si>
  <si>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</si>
  <si>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</si>
  <si>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</si>
  <si>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</si>
  <si>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</si>
  <si>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</si>
  <si>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</si>
  <si>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</si>
  <si>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</si>
  <si>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</si>
  <si>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</si>
  <si>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</si>
  <si>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</si>
  <si>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</si>
  <si>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</si>
  <si>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</si>
  <si>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</si>
  <si>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</si>
  <si>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</si>
  <si>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</si>
  <si>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</si>
  <si>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</si>
  <si>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</si>
  <si>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</si>
  <si>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</si>
  <si>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</si>
  <si>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</si>
  <si>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</si>
  <si>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</si>
  <si>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</si>
  <si>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</si>
  <si>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</si>
  <si>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</si>
  <si>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</si>
  <si>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</si>
  <si>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</si>
  <si>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</si>
  <si>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</si>
  <si>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</si>
  <si>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</si>
  <si>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</si>
  <si>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</si>
  <si>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</si>
  <si>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</si>
  <si>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</si>
  <si>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</si>
  <si>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</si>
  <si>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</si>
  <si>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</si>
  <si>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</si>
  <si>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</si>
  <si>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</si>
  <si>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</si>
  <si>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</si>
  <si>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</si>
  <si>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</si>
  <si>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</si>
  <si>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</si>
  <si>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</si>
  <si>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</si>
  <si>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</si>
  <si>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</si>
  <si>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</si>
  <si>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</si>
  <si>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</si>
  <si>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</si>
  <si>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</si>
  <si>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</si>
  <si>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</si>
  <si>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</si>
  <si>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</si>
  <si>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</si>
  <si>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</si>
  <si>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</si>
  <si>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</si>
  <si>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</si>
  <si>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</si>
  <si>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</si>
  <si>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</si>
  <si>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</si>
  <si>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</si>
  <si>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</si>
  <si>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</si>
  <si>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</si>
  <si>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</si>
  <si>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</si>
  <si>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</si>
  <si>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</si>
  <si>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</si>
  <si>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</si>
  <si>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</si>
  <si>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</si>
  <si>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</si>
  <si>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</si>
  <si>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</si>
  <si>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</si>
  <si>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</si>
  <si>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</si>
  <si>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</si>
  <si>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</si>
  <si>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</si>
  <si>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</si>
  <si>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</si>
  <si>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</si>
  <si>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</si>
  <si>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</si>
  <si>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</si>
  <si>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</si>
  <si>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</si>
  <si>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</si>
  <si>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</si>
  <si>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</si>
  <si>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</si>
  <si>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</si>
  <si>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</si>
  <si>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</si>
  <si>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</si>
  <si>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</si>
  <si>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</si>
  <si>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</si>
  <si>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</si>
  <si>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</si>
  <si>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</si>
  <si>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</si>
  <si>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</si>
  <si>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</si>
  <si>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</si>
  <si>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</si>
  <si>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</si>
  <si>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</si>
  <si>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</si>
  <si>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</si>
  <si>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</si>
  <si>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</si>
  <si>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</si>
  <si>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</si>
  <si>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</si>
  <si>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</si>
  <si>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</si>
  <si>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</si>
  <si>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</si>
  <si>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</si>
  <si>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</si>
  <si>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</si>
  <si>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</si>
  <si>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</si>
  <si>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</si>
  <si>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</si>
  <si>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</si>
  <si>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</si>
  <si>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</si>
  <si>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</si>
  <si>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</si>
  <si>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</si>
  <si>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</si>
  <si>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</si>
  <si>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</si>
  <si>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</si>
  <si>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</si>
  <si>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</si>
  <si>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</si>
  <si>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</si>
  <si>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</si>
  <si>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</si>
  <si>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</si>
  <si>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</si>
  <si>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</si>
  <si>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</si>
  <si>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</si>
  <si>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</si>
  <si>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</si>
  <si>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</si>
  <si>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</si>
  <si>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</si>
  <si>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</si>
  <si>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</si>
  <si>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</si>
  <si>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</si>
  <si>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</si>
  <si>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</si>
  <si>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</si>
  <si>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</si>
  <si>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</si>
  <si>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</si>
  <si>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</si>
  <si>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</si>
  <si>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</si>
  <si>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</si>
  <si>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</si>
  <si>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</si>
  <si>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</si>
  <si>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</si>
  <si>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</si>
  <si>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</si>
  <si>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</si>
  <si>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</si>
  <si>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</si>
  <si>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</si>
  <si>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</si>
  <si>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</si>
  <si>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</si>
  <si>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</si>
  <si>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</si>
  <si>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</si>
  <si>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</si>
  <si>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</si>
  <si>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</si>
  <si>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</si>
  <si>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</si>
  <si>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</si>
  <si>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</si>
  <si>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</si>
  <si>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</si>
  <si>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</si>
  <si>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</si>
  <si>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</si>
  <si>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</si>
  <si>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</si>
  <si>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</si>
  <si>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</si>
  <si>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</si>
  <si>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</si>
  <si>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</si>
  <si>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</si>
  <si>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</si>
  <si>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</si>
  <si>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</si>
  <si>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</si>
  <si>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</si>
  <si>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</si>
  <si>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</si>
  <si>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</si>
  <si>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</si>
  <si>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</si>
  <si>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</si>
  <si>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</si>
  <si>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</si>
  <si>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</si>
  <si>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</si>
  <si>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</si>
  <si>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</si>
  <si>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</si>
  <si>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</si>
  <si>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</si>
  <si>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</si>
  <si>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</si>
  <si>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</si>
  <si>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</si>
  <si>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</si>
  <si>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</si>
  <si>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</si>
  <si>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</si>
  <si>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</si>
  <si>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</si>
  <si>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</si>
  <si>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</si>
  <si>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</si>
  <si>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</si>
  <si>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</si>
  <si>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</si>
  <si>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</si>
  <si>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</si>
  <si>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</si>
  <si>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</si>
  <si>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</si>
  <si>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</si>
  <si>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</si>
  <si>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</si>
  <si>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</si>
  <si>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</si>
  <si>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</si>
  <si>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</si>
  <si>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</si>
  <si>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</si>
  <si>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</si>
  <si>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</si>
  <si>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</si>
  <si>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</si>
  <si>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</si>
  <si>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</si>
  <si>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</si>
  <si>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</si>
  <si>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</si>
  <si>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</si>
  <si>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</si>
  <si>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</si>
  <si>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</si>
  <si>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</si>
  <si>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</si>
  <si>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</si>
  <si>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</si>
  <si>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</si>
  <si>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</si>
  <si>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</si>
  <si>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</si>
  <si>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</si>
  <si>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</si>
  <si>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</si>
  <si>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</si>
  <si>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</si>
  <si>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</si>
  <si>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</si>
  <si>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</si>
  <si>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</si>
  <si>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</si>
  <si>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</si>
  <si>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</si>
  <si>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</si>
  <si>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</si>
  <si>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</si>
  <si>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</si>
  <si>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</si>
  <si>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</si>
  <si>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</si>
  <si>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</si>
  <si>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</si>
  <si>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</si>
  <si>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</si>
  <si>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</si>
  <si>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</si>
  <si>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</si>
  <si>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</si>
  <si>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</si>
  <si>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</si>
  <si>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</si>
  <si>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</si>
  <si>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</si>
  <si>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</si>
  <si>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</si>
  <si>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</si>
  <si>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</si>
  <si>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</si>
  <si>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</si>
  <si>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</si>
  <si>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</si>
  <si>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</si>
  <si>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</si>
  <si>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</si>
  <si>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</si>
  <si>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</si>
  <si>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</si>
  <si>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</si>
  <si>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</si>
  <si>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</si>
  <si>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</si>
  <si>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</si>
  <si>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</si>
  <si>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</si>
  <si>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</si>
  <si>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</si>
  <si>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</si>
  <si>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</si>
  <si>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</si>
  <si>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</si>
  <si>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</si>
  <si>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</si>
  <si>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</si>
  <si>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</si>
  <si>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</si>
  <si>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</si>
  <si>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</si>
  <si>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</si>
  <si>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</si>
  <si>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</si>
  <si>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</si>
  <si>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</si>
  <si>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</si>
  <si>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</si>
  <si>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</si>
  <si>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</si>
  <si>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</si>
  <si>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</si>
  <si>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</si>
  <si>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</si>
  <si>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</si>
  <si>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</si>
  <si>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</si>
  <si>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</si>
  <si>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</si>
  <si>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</si>
  <si>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</si>
  <si>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</si>
  <si>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</si>
  <si>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</si>
  <si>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</si>
  <si>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</si>
  <si>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</si>
  <si>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</si>
  <si>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</si>
  <si>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</si>
  <si>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</si>
  <si>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</si>
  <si>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</si>
  <si>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</si>
  <si>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</si>
  <si>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</si>
  <si>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</si>
  <si>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</si>
  <si>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</si>
  <si>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</si>
  <si>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</si>
  <si>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</si>
  <si>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</si>
  <si>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</si>
  <si>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</si>
  <si>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</si>
  <si>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</si>
  <si>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</si>
  <si>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</si>
  <si>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</si>
  <si>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</si>
  <si>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</si>
  <si>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</si>
  <si>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</si>
  <si>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</si>
  <si>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</si>
  <si>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</si>
  <si>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</si>
  <si>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</si>
  <si>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</si>
  <si>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</si>
  <si>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</si>
  <si>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</si>
  <si>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</si>
  <si>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</si>
  <si>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</si>
  <si>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</si>
  <si>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</si>
  <si>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</si>
  <si>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</si>
  <si>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</si>
  <si>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</si>
  <si>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</si>
  <si>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</si>
  <si>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</si>
  <si>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</si>
  <si>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</si>
  <si>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</si>
  <si>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</si>
  <si>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</si>
  <si>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</si>
  <si>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</si>
  <si>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</si>
  <si>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</si>
  <si>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</si>
  <si>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</si>
  <si>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</si>
  <si>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</si>
  <si>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</si>
  <si>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</si>
  <si>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</si>
  <si>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</si>
  <si>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</si>
  <si>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</si>
  <si>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</si>
  <si>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</si>
  <si>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</si>
  <si>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</si>
  <si>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</si>
  <si>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</si>
  <si>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</si>
  <si>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</si>
  <si>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</si>
  <si>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</si>
  <si>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</si>
  <si>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</si>
  <si>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</si>
  <si>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</si>
  <si>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</si>
  <si>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</si>
  <si>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</si>
  <si>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</si>
  <si>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</si>
  <si>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</si>
  <si>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</si>
  <si>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</si>
  <si>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</si>
  <si>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</si>
  <si>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</si>
  <si>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</si>
  <si>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</si>
  <si>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</si>
  <si>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</si>
  <si>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</si>
  <si>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</si>
  <si>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</si>
  <si>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</si>
  <si>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</si>
  <si>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</si>
  <si>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</si>
  <si>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</si>
  <si>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</si>
  <si>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</si>
  <si>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</si>
  <si>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</si>
  <si>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</si>
  <si>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</si>
  <si>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</si>
  <si>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</si>
  <si>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</si>
  <si>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</si>
  <si>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</si>
  <si>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</si>
  <si>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</si>
  <si>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</si>
  <si>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</si>
  <si>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</si>
  <si>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</si>
  <si>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</si>
  <si>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</si>
  <si>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</si>
  <si>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</si>
  <si>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</si>
  <si>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</si>
  <si>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</si>
  <si>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</si>
  <si>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</si>
  <si>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</si>
  <si>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</si>
  <si>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</si>
  <si>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</si>
  <si>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</si>
  <si>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</si>
  <si>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</si>
  <si>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</si>
  <si>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</si>
  <si>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</si>
  <si>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</si>
  <si>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</si>
  <si>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</si>
  <si>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</si>
  <si>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</si>
  <si>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</si>
  <si>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</si>
  <si>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</si>
  <si>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</si>
  <si>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</si>
  <si>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</si>
  <si>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</si>
  <si>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</si>
  <si>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</si>
  <si>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</si>
  <si>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</si>
  <si>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</si>
  <si>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</si>
  <si>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</si>
  <si>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</si>
  <si>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</si>
  <si>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</si>
  <si>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</si>
  <si>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</si>
  <si>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</si>
  <si>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</si>
  <si>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</si>
  <si>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</si>
  <si>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</si>
  <si>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</si>
  <si>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</si>
  <si>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</si>
  <si>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</si>
  <si>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</si>
  <si>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</si>
  <si>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</si>
  <si>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</si>
  <si>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</si>
  <si>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</si>
  <si>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</si>
  <si>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</si>
  <si>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</si>
  <si>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</si>
  <si>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</si>
  <si>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</si>
  <si>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</si>
  <si>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</si>
  <si>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</si>
  <si>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</si>
  <si>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</si>
  <si>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</si>
  <si>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</si>
  <si>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</si>
  <si>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</si>
  <si>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</si>
  <si>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</si>
  <si>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</si>
  <si>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</si>
  <si>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</si>
  <si>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</si>
  <si>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</si>
  <si>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</si>
  <si>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</si>
  <si>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</si>
  <si>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</si>
  <si>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</si>
  <si>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</si>
  <si>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</si>
  <si>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</si>
  <si>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</si>
  <si>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</si>
  <si>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</si>
  <si>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</si>
  <si>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</si>
  <si>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</si>
  <si>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</si>
  <si>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</si>
  <si>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</si>
  <si>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</si>
  <si>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</si>
  <si>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</si>
  <si>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</si>
  <si>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</si>
  <si>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</si>
  <si>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</si>
  <si>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</si>
  <si>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</si>
  <si>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</si>
  <si>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</si>
  <si>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</si>
  <si>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</si>
  <si>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</si>
  <si>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</si>
  <si>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</si>
  <si>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</si>
  <si>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</si>
  <si>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</si>
  <si>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</si>
  <si>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</si>
  <si>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</si>
  <si>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</si>
  <si>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</si>
  <si>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</si>
  <si>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</si>
  <si>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</si>
  <si>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</si>
  <si>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</si>
  <si>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</si>
  <si>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</si>
  <si>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</si>
  <si>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</si>
  <si>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</si>
  <si>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</si>
  <si>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</si>
  <si>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</si>
  <si>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</si>
  <si>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</si>
  <si>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</si>
  <si>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</si>
  <si>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</si>
  <si>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</si>
  <si>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</si>
  <si>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</si>
  <si>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</si>
  <si>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</si>
  <si>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</si>
  <si>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</si>
  <si>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</si>
  <si>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</si>
  <si>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</si>
  <si>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</si>
  <si>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</si>
  <si>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</si>
  <si>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</si>
  <si>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</si>
  <si>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</si>
  <si>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</si>
  <si>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</si>
  <si>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</si>
  <si>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</si>
  <si>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</si>
  <si>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</si>
  <si>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</si>
  <si>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</si>
  <si>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</si>
  <si>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</si>
  <si>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</si>
  <si>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</si>
  <si>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</si>
  <si>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</si>
  <si>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</si>
  <si>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</si>
  <si>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</si>
  <si>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</si>
  <si>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</si>
  <si>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</si>
  <si>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</si>
  <si>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</si>
  <si>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</si>
  <si>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</si>
  <si>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</si>
  <si>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</si>
  <si>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</si>
  <si>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</si>
  <si>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</si>
  <si>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</si>
  <si>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</si>
  <si>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</si>
  <si>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</si>
  <si>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</si>
  <si>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</si>
  <si>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</si>
  <si>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</si>
  <si>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</si>
  <si>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</si>
  <si>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</si>
  <si>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</si>
  <si>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</si>
  <si>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</si>
  <si>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</si>
  <si>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</si>
  <si>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</si>
  <si>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</si>
  <si>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</si>
  <si>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</si>
  <si>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</si>
  <si>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</si>
  <si>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</si>
  <si>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</si>
  <si>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</si>
  <si>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</si>
  <si>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</si>
  <si>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</si>
  <si>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</si>
  <si>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</si>
  <si>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</si>
  <si>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</si>
  <si>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</si>
  <si>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</si>
  <si>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</si>
  <si>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</si>
  <si>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</si>
  <si>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</si>
  <si>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</si>
  <si>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</si>
  <si>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</si>
  <si>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</si>
  <si>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</si>
  <si>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</si>
  <si>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</si>
  <si>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</si>
  <si>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</si>
  <si>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</si>
  <si>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</si>
  <si>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</si>
  <si>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</si>
  <si>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</si>
  <si>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</si>
  <si>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</si>
  <si>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</si>
  <si>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</si>
  <si>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</si>
  <si>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</si>
  <si>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</si>
  <si>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</si>
  <si>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</si>
  <si>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</si>
  <si>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</si>
  <si>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</si>
  <si>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</si>
  <si>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</si>
  <si>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</si>
  <si>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</si>
  <si>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</si>
  <si>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</si>
  <si>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</si>
  <si>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</si>
  <si>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</si>
  <si>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</si>
  <si>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</si>
  <si>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</si>
  <si>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</si>
  <si>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</si>
  <si>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</si>
  <si>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</si>
  <si>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</si>
  <si>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</si>
  <si>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</si>
  <si>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</si>
  <si>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</si>
  <si>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</si>
  <si>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</si>
  <si>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</si>
  <si>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</si>
  <si>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</si>
  <si>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</si>
  <si>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</si>
  <si>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</si>
  <si>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</si>
  <si>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</si>
  <si>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</si>
  <si>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</si>
  <si>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</si>
  <si>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</si>
  <si>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</si>
  <si>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</si>
  <si>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</si>
  <si>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</si>
  <si>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</si>
  <si>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</si>
  <si>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</si>
  <si>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</si>
  <si>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</si>
  <si>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</si>
  <si>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</si>
  <si>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</si>
  <si>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</si>
  <si>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</si>
  <si>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</si>
  <si>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</si>
  <si>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</si>
  <si>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</si>
  <si>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</si>
  <si>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</si>
  <si>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</si>
  <si>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</si>
  <si>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</si>
  <si>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</si>
  <si>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</si>
  <si>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</si>
  <si>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</si>
  <si>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</si>
  <si>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</si>
  <si>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</si>
  <si>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</si>
  <si>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</si>
  <si>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</si>
  <si>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</si>
  <si>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</si>
  <si>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</si>
  <si>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</si>
  <si>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</si>
  <si>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</si>
  <si>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</si>
  <si>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</si>
  <si>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</si>
  <si>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</si>
  <si>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</si>
  <si>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</si>
  <si>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</si>
  <si>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</si>
  <si>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</si>
  <si>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</si>
  <si>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</si>
  <si>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</si>
  <si>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</si>
  <si>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</si>
  <si>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</si>
  <si>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</si>
  <si>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</si>
  <si>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</si>
  <si>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</si>
  <si>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</si>
  <si>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</si>
  <si>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</si>
  <si>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</si>
  <si>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</si>
  <si>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</si>
  <si>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</si>
  <si>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</si>
  <si>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</si>
  <si>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</si>
  <si>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</si>
  <si>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</si>
  <si>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</si>
  <si>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</si>
  <si>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</si>
  <si>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</si>
  <si>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</si>
  <si>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</si>
  <si>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</si>
  <si>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</si>
  <si>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</si>
  <si>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</si>
  <si>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</si>
  <si>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</si>
  <si>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</si>
  <si>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</si>
  <si>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</si>
  <si>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</si>
  <si>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</si>
  <si>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</si>
  <si>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</si>
  <si>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</si>
  <si>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</si>
  <si>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</si>
  <si>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</si>
  <si>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</si>
  <si>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</si>
  <si>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</si>
  <si>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</si>
  <si>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</si>
  <si>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</si>
  <si>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</si>
  <si>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</si>
  <si>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</si>
  <si>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</si>
  <si>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</si>
  <si>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</si>
  <si>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</si>
  <si>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</si>
  <si>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</si>
  <si>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</si>
  <si>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</si>
  <si>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</si>
  <si>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</si>
  <si>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</si>
  <si>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</si>
  <si>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</si>
  <si>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</si>
  <si>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</si>
  <si>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</si>
  <si>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</si>
  <si>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</si>
  <si>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</si>
  <si>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</si>
  <si>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</si>
  <si>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</si>
  <si>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</si>
  <si>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</si>
  <si>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</si>
  <si>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</si>
  <si>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</si>
  <si>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</si>
  <si>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</si>
  <si>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</si>
  <si>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</si>
  <si>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</si>
  <si>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</si>
  <si>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</si>
  <si>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</si>
  <si>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</si>
  <si>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</si>
  <si>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</si>
  <si>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</si>
  <si>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</si>
  <si>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</si>
  <si>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</si>
  <si>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</si>
  <si>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</si>
  <si>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</si>
  <si>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</si>
  <si>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</si>
  <si>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</si>
  <si>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</si>
  <si>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</si>
  <si>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</si>
  <si>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</si>
  <si>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</si>
  <si>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</si>
  <si>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</si>
  <si>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</si>
  <si>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</si>
  <si>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</si>
  <si>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</si>
  <si>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</si>
  <si>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</si>
  <si>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</si>
  <si>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</si>
  <si>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</si>
  <si>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</si>
  <si>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</si>
  <si>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</si>
  <si>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</si>
  <si>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</si>
  <si>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</si>
  <si>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</si>
  <si>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</si>
  <si>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</si>
  <si>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</si>
  <si>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</si>
  <si>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</si>
  <si>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</si>
  <si>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</si>
  <si>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</si>
  <si>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</si>
  <si>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</si>
  <si>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</si>
  <si>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</si>
  <si>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</si>
  <si>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</si>
  <si>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</si>
  <si>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</si>
  <si>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</si>
  <si>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</si>
  <si>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</si>
  <si>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</si>
  <si>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</si>
  <si>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</si>
  <si>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</si>
  <si>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</si>
  <si>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</si>
  <si>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</si>
  <si>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</si>
  <si>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</si>
  <si>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</si>
  <si>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</si>
  <si>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</si>
  <si>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</si>
  <si>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</si>
  <si>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</si>
  <si>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</si>
  <si>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</si>
  <si>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</si>
  <si>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</si>
  <si>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</si>
  <si>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</si>
  <si>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</si>
  <si>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</si>
  <si>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</si>
  <si>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</si>
  <si>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</si>
  <si>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</si>
  <si>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</si>
  <si>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</si>
  <si>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</si>
  <si>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</si>
  <si>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</si>
  <si>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</si>
  <si>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</si>
  <si>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</si>
  <si>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</si>
  <si>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</si>
  <si>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</si>
  <si>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</si>
  <si>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</si>
  <si>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</si>
  <si>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</si>
  <si>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</si>
  <si>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</si>
  <si>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</si>
  <si>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</si>
  <si>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</si>
  <si>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</si>
  <si>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</si>
  <si>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</si>
  <si>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</si>
  <si>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</si>
  <si>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</si>
  <si>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</si>
  <si>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</si>
  <si>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</si>
  <si>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</si>
  <si>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</si>
  <si>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</si>
  <si>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</si>
  <si>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</si>
  <si>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</si>
  <si>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</si>
  <si>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</si>
  <si>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</si>
  <si>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</si>
  <si>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</si>
  <si>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</si>
  <si>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</si>
  <si>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</si>
  <si>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</si>
  <si>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</si>
  <si>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</si>
  <si>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</si>
  <si>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</si>
  <si>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</si>
  <si>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</si>
  <si>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</si>
  <si>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</si>
  <si>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</si>
  <si>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</si>
  <si>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</si>
  <si>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</si>
  <si>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</si>
  <si>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</si>
  <si>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</si>
  <si>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</si>
  <si>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</si>
  <si>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</si>
  <si>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</si>
  <si>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</si>
  <si>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</si>
  <si>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</si>
  <si>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</si>
  <si>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</si>
  <si>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</si>
  <si>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</si>
  <si>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</si>
  <si>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</si>
  <si>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</si>
  <si>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</si>
  <si>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</si>
  <si>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</si>
  <si>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</si>
  <si>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</si>
  <si>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</si>
  <si>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</si>
  <si>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</si>
  <si>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</si>
  <si>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</si>
  <si>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</si>
  <si>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</si>
  <si>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</si>
  <si>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</si>
  <si>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</si>
  <si>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</si>
  <si>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</si>
  <si>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</si>
  <si>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</si>
  <si>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</si>
  <si>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</si>
  <si>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</si>
  <si>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</si>
  <si>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</si>
  <si>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</si>
  <si>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</si>
  <si>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</si>
  <si>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</si>
  <si>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</si>
  <si>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</si>
  <si>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</si>
  <si>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</si>
  <si>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</si>
  <si>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</si>
  <si>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</si>
  <si>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</si>
  <si>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</si>
  <si>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</si>
  <si>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</si>
  <si>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</si>
  <si>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</si>
  <si>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</si>
  <si>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</si>
  <si>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</si>
  <si>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</si>
  <si>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</si>
  <si>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</si>
  <si>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</si>
  <si>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</si>
  <si>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</si>
  <si>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</si>
  <si>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</si>
  <si>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</si>
  <si>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</si>
  <si>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</si>
  <si>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</si>
  <si>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</si>
  <si>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</si>
  <si>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</si>
  <si>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</si>
  <si>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</si>
  <si>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</si>
  <si>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</si>
  <si>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</si>
  <si>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</si>
  <si>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</si>
  <si>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</si>
  <si>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</si>
  <si>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</si>
  <si>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</si>
  <si>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</si>
  <si>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</si>
  <si>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</si>
  <si>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</si>
  <si>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</si>
  <si>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</si>
  <si>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</si>
  <si>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</si>
  <si>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</si>
  <si>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</si>
  <si>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</si>
  <si>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</si>
  <si>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</si>
  <si>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</si>
  <si>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</si>
  <si>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</si>
  <si>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</si>
  <si>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</si>
  <si>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</si>
  <si>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</si>
  <si>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</si>
  <si>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</si>
  <si>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</si>
  <si>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</si>
  <si>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</si>
  <si>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</si>
  <si>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</si>
  <si>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</si>
  <si>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</si>
  <si>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</si>
  <si>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</si>
  <si>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</si>
  <si>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</si>
  <si>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</si>
  <si>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</si>
  <si>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</si>
  <si>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</si>
  <si>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</si>
  <si>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</si>
  <si>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</si>
  <si>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</si>
  <si>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</si>
  <si>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</si>
  <si>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</si>
  <si>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</si>
  <si>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</si>
  <si>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</si>
  <si>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</si>
  <si>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</si>
  <si>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</si>
  <si>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</si>
  <si>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</si>
  <si>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</si>
  <si>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</si>
  <si>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</si>
  <si>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</si>
  <si>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</si>
  <si>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</si>
  <si>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</si>
  <si>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</si>
  <si>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</si>
  <si>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</si>
  <si>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</si>
  <si>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</si>
  <si>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</si>
  <si>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</si>
  <si>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</si>
  <si>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</si>
  <si>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</si>
  <si>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</si>
  <si>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</si>
  <si>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</si>
  <si>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</si>
  <si>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</si>
  <si>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</si>
  <si>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</si>
  <si>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</si>
  <si>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</si>
  <si>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</si>
  <si>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</si>
  <si>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</si>
  <si>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</si>
  <si>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</si>
  <si>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</si>
  <si>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</si>
  <si>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</si>
  <si>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</si>
  <si>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</si>
  <si>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</si>
  <si>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</si>
  <si>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</si>
  <si>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</si>
  <si>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</si>
  <si>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</si>
  <si>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</si>
  <si>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</si>
  <si>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</si>
  <si>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</si>
  <si>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</si>
  <si>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</si>
  <si>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</si>
  <si>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</si>
  <si>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</si>
  <si>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</si>
  <si>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</si>
  <si>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</si>
  <si>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</si>
  <si>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</si>
  <si>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</si>
  <si>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</si>
  <si>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</si>
  <si>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</si>
  <si>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</si>
  <si>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</si>
  <si>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</si>
  <si>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</si>
  <si>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</si>
  <si>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</si>
  <si>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</si>
  <si>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</si>
  <si>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</si>
  <si>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</si>
  <si>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</si>
  <si>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</si>
  <si>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</si>
  <si>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</si>
  <si>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</si>
  <si>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</si>
  <si>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</si>
  <si>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</si>
  <si>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</si>
  <si>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</si>
  <si>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</si>
  <si>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</si>
  <si>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</si>
  <si>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</si>
  <si>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</si>
  <si>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</si>
  <si>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</si>
  <si>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</si>
  <si>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</si>
  <si>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</si>
  <si>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</si>
  <si>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</si>
  <si>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</si>
  <si>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</si>
  <si>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</si>
  <si>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</si>
  <si>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</si>
  <si>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</si>
  <si>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</si>
  <si>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</si>
  <si>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</si>
  <si>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</si>
  <si>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</si>
  <si>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</si>
  <si>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</si>
  <si>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</si>
  <si>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</si>
  <si>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</si>
  <si>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</si>
  <si>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</si>
  <si>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</si>
  <si>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</si>
  <si>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</si>
  <si>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</si>
  <si>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</si>
  <si>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</si>
  <si>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</si>
  <si>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</si>
  <si>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</si>
  <si>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</si>
  <si>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</si>
  <si>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</si>
  <si>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</si>
  <si>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</si>
  <si>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</si>
  <si>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</si>
  <si>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</si>
  <si>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</si>
  <si>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</si>
  <si>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</si>
  <si>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</si>
  <si>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</si>
  <si>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</si>
  <si>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</si>
  <si>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</si>
  <si>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</si>
  <si>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</si>
  <si>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</si>
  <si>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</si>
  <si>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</si>
  <si>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</si>
  <si>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</si>
  <si>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</si>
  <si>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</si>
  <si>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</si>
  <si>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</si>
  <si>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</si>
  <si>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</si>
  <si>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</si>
  <si>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</si>
  <si>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</si>
  <si>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</si>
  <si>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</si>
  <si>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</si>
  <si>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</si>
  <si>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</si>
  <si>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</si>
  <si>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</si>
  <si>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</si>
  <si>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</si>
  <si>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</si>
  <si>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</si>
  <si>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</si>
  <si>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</si>
  <si>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</si>
  <si>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</si>
  <si>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</si>
  <si>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</si>
  <si>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</si>
  <si>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</si>
  <si>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</si>
  <si>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</si>
  <si>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</si>
  <si>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</si>
  <si>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</si>
  <si>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</si>
  <si>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</si>
  <si>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</si>
  <si>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</si>
  <si>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</si>
  <si>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</si>
  <si>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</si>
  <si>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</si>
  <si>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</si>
  <si>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</si>
  <si>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</si>
  <si>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</si>
  <si>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</si>
  <si>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</si>
  <si>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</si>
  <si>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</si>
  <si>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</si>
  <si>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</si>
  <si>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</si>
  <si>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</si>
  <si>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</si>
  <si>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</si>
  <si>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</si>
  <si>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</si>
  <si>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</si>
  <si>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</si>
  <si>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</si>
  <si>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</si>
  <si>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</si>
  <si>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</si>
  <si>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</si>
  <si>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</si>
  <si>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</si>
  <si>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</si>
  <si>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</si>
  <si>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</si>
  <si>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</si>
  <si>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</si>
  <si>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</si>
  <si>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</si>
  <si>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</si>
  <si>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</si>
  <si>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</si>
  <si>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</si>
  <si>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</si>
  <si>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</si>
  <si>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</si>
  <si>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</si>
  <si>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</si>
  <si>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</si>
  <si>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</si>
  <si>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</si>
  <si>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</si>
  <si>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</si>
  <si>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</si>
  <si>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</si>
  <si>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</si>
  <si>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</si>
  <si>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</si>
  <si>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</si>
  <si>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</si>
  <si>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</si>
  <si>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</si>
  <si>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</si>
  <si>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</si>
  <si>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</si>
  <si>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</si>
  <si>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</si>
  <si>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</si>
  <si>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</si>
  <si>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</si>
  <si>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</si>
  <si>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</si>
  <si>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</si>
  <si>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</si>
  <si>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</si>
  <si>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</si>
  <si>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</si>
  <si>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</si>
  <si>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</si>
  <si>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</si>
  <si>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</si>
  <si>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</si>
  <si>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</si>
  <si>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</si>
  <si>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</si>
  <si>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</si>
  <si>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</si>
  <si>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</si>
  <si>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</si>
  <si>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</si>
  <si>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</si>
  <si>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</si>
  <si>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</si>
  <si>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</si>
  <si>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</si>
  <si>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</si>
  <si>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</si>
  <si>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</si>
  <si>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</si>
  <si>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</si>
  <si>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</si>
  <si>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</si>
  <si>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</si>
  <si>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</si>
  <si>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</si>
  <si>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</si>
  <si>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</si>
  <si>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</si>
  <si>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</si>
  <si>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</si>
  <si>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</si>
  <si>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</si>
  <si>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</si>
  <si>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</si>
  <si>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</si>
  <si>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</si>
  <si>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</si>
  <si>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</si>
  <si>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</si>
  <si>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</si>
  <si>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</si>
  <si>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</si>
  <si>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</si>
  <si>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</si>
  <si>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</si>
  <si>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</si>
  <si>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</si>
  <si>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</si>
  <si>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</si>
  <si>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</si>
  <si>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</si>
  <si>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</si>
  <si>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</si>
  <si>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</si>
  <si>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</si>
  <si>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</si>
  <si>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</si>
  <si>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</si>
  <si>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</si>
  <si>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</si>
  <si>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</si>
  <si>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</si>
  <si>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</si>
  <si>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</si>
  <si>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</si>
  <si>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</si>
  <si>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</si>
  <si>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</si>
  <si>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</si>
  <si>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</si>
  <si>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</si>
  <si>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</si>
  <si>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</si>
  <si>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</si>
  <si>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</si>
  <si>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</si>
  <si>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</si>
  <si>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</si>
  <si>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</si>
  <si>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</si>
  <si>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</si>
  <si>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</si>
  <si>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</si>
  <si>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</si>
  <si>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</si>
  <si>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</si>
  <si>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</si>
  <si>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</si>
  <si>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</si>
  <si>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</si>
  <si>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</si>
  <si>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</si>
  <si>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</si>
  <si>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</si>
  <si>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</si>
  <si>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</si>
  <si>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</si>
  <si>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</si>
  <si>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</si>
  <si>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</si>
  <si>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</si>
  <si>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</si>
  <si>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</si>
  <si>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</si>
  <si>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</si>
  <si>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</si>
  <si>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</si>
  <si>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</si>
  <si>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</si>
  <si>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</si>
  <si>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</si>
  <si>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</si>
  <si>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</si>
  <si>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</si>
  <si>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</si>
  <si>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</si>
  <si>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</si>
  <si>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</si>
  <si>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</si>
  <si>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</si>
  <si>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</si>
  <si>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</si>
  <si>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</si>
  <si>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</si>
  <si>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</si>
  <si>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</si>
  <si>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</si>
  <si>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</si>
  <si>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</si>
  <si>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</si>
  <si>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</si>
  <si>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</si>
  <si>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</si>
  <si>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</si>
  <si>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</si>
  <si>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</si>
  <si>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</si>
  <si>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</si>
  <si>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</si>
  <si>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</si>
  <si>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</si>
  <si>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</si>
  <si>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</si>
  <si>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</si>
  <si>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</si>
  <si>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</si>
  <si>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</si>
  <si>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</si>
  <si>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</si>
  <si>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</si>
  <si>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</si>
  <si>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</si>
  <si>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</si>
  <si>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</si>
  <si>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</si>
  <si>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</si>
  <si>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</si>
  <si>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</si>
  <si>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</si>
  <si>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</si>
  <si>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</si>
  <si>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</si>
  <si>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</si>
  <si>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</si>
  <si>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</si>
  <si>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</si>
  <si>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</si>
  <si>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</si>
  <si>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</si>
  <si>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</si>
  <si>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</si>
  <si>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</si>
  <si>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</si>
  <si>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</si>
  <si>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</si>
  <si>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</si>
  <si>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</si>
  <si>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</si>
  <si>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</si>
  <si>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</si>
  <si>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</si>
  <si>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</si>
  <si>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</si>
  <si>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</si>
  <si>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</si>
  <si>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</si>
  <si>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</si>
  <si>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</si>
  <si>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</si>
  <si>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</si>
  <si>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</si>
  <si>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</si>
  <si>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</si>
  <si>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</si>
  <si>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</si>
  <si>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</si>
  <si>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</si>
  <si>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</si>
  <si>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</si>
  <si>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</si>
  <si>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</si>
  <si>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</si>
  <si>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</si>
  <si>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</si>
  <si>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</si>
  <si>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</si>
  <si>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</si>
  <si>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</si>
  <si>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</si>
  <si>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</si>
  <si>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</si>
  <si>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</si>
  <si>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</si>
  <si>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</si>
  <si>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</si>
  <si>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</si>
  <si>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</si>
  <si>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</si>
  <si>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</si>
  <si>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</si>
  <si>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</si>
  <si>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</si>
  <si>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</si>
  <si>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</si>
  <si>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</si>
  <si>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</si>
  <si>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</si>
  <si>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</si>
  <si>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</si>
  <si>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</si>
  <si>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</si>
  <si>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</si>
  <si>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</si>
  <si>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</si>
  <si>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</si>
  <si>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</si>
  <si>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</si>
  <si>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</si>
  <si>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</si>
  <si>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</si>
  <si>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</si>
  <si>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</si>
  <si>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</si>
  <si>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</si>
  <si>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</si>
  <si>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</si>
  <si>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</si>
  <si>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</si>
  <si>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</si>
  <si>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</si>
  <si>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</si>
  <si>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</si>
  <si>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</si>
  <si>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</si>
  <si>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</si>
  <si>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</si>
  <si>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</si>
  <si>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</si>
  <si>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</si>
  <si>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</si>
  <si>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</si>
  <si>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</si>
  <si>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</si>
  <si>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</si>
  <si>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</si>
  <si>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</si>
  <si>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</si>
  <si>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</si>
  <si>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</si>
  <si>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</si>
  <si>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</si>
  <si>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</si>
  <si>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</si>
  <si>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</si>
  <si>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</si>
  <si>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</si>
  <si>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</si>
  <si>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</si>
  <si>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</si>
  <si>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</si>
  <si>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</si>
  <si>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</si>
  <si>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</si>
  <si>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</si>
  <si>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</si>
  <si>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</si>
  <si>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</si>
  <si>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</si>
  <si>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</si>
  <si>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</si>
  <si>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</si>
  <si>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</si>
  <si>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</si>
  <si>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</si>
  <si>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</si>
  <si>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</si>
  <si>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</si>
  <si>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</si>
  <si>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</si>
  <si>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</si>
  <si>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</si>
  <si>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</si>
  <si>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</si>
  <si>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</si>
  <si>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</si>
  <si>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</si>
  <si>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</si>
  <si>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</si>
  <si>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</si>
  <si>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</si>
  <si>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</si>
  <si>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</si>
  <si>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</si>
  <si>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</si>
  <si>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</si>
  <si>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</si>
  <si>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</si>
  <si>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</si>
  <si>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</si>
  <si>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</si>
  <si>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</si>
  <si>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</si>
  <si>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</si>
  <si>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</si>
  <si>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</si>
  <si>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</si>
  <si>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</si>
  <si>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</si>
  <si>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</si>
  <si>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</si>
  <si>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</si>
  <si>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</si>
  <si>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</si>
  <si>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</si>
  <si>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</si>
  <si>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</si>
  <si>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</si>
  <si>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</si>
  <si>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</si>
  <si>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</si>
  <si>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</si>
  <si>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</si>
  <si>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</si>
  <si>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</si>
  <si>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</si>
  <si>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</si>
  <si>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</si>
  <si>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</si>
  <si>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</si>
  <si>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</si>
  <si>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</si>
  <si>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</si>
  <si>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</si>
  <si>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</si>
  <si>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</si>
  <si>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</si>
  <si>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</si>
  <si>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</si>
  <si>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</si>
  <si>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</si>
  <si>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</si>
  <si>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</si>
  <si>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</si>
  <si>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</si>
  <si>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</si>
  <si>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</si>
  <si>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</si>
  <si>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</si>
  <si>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</si>
  <si>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</si>
  <si>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</si>
  <si>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</si>
  <si>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</si>
  <si>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</si>
  <si>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</si>
  <si>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</si>
  <si>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</si>
  <si>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</si>
  <si>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</si>
  <si>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</si>
  <si>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</si>
  <si>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</si>
  <si>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</si>
  <si>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</si>
  <si>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</si>
  <si>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</si>
  <si>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</si>
  <si>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</si>
  <si>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</si>
  <si>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</si>
  <si>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</si>
  <si>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</si>
  <si>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</si>
  <si>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</si>
  <si>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</si>
  <si>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</si>
  <si>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</si>
  <si>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</si>
  <si>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</si>
  <si>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</si>
  <si>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</si>
  <si>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</si>
  <si>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</si>
  <si>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</si>
  <si>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</si>
  <si>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</si>
  <si>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</si>
  <si>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</si>
  <si>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</si>
  <si>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</si>
  <si>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</si>
  <si>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</si>
  <si>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</si>
  <si>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</si>
  <si>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</si>
  <si>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</si>
  <si>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</si>
  <si>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</si>
  <si>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</si>
  <si>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</si>
  <si>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</si>
  <si>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</si>
  <si>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</si>
  <si>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</si>
  <si>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</si>
  <si>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</si>
  <si>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</si>
  <si>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</si>
  <si>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</si>
  <si>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</si>
  <si>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</si>
  <si>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</si>
  <si>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</si>
  <si>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</si>
  <si>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</si>
  <si>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</si>
  <si>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</si>
  <si>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</si>
  <si>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</si>
  <si>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</si>
  <si>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</si>
  <si>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</si>
  <si>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</si>
  <si>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</si>
  <si>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</si>
  <si>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</si>
  <si>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</si>
  <si>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</si>
  <si>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</si>
  <si>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</si>
  <si>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</si>
  <si>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</si>
  <si>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</si>
  <si>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</si>
  <si>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</si>
  <si>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</si>
  <si>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</si>
  <si>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</si>
  <si>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</si>
  <si>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</si>
  <si>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</si>
  <si>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</si>
  <si>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</si>
  <si>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</si>
  <si>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</si>
  <si>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</si>
  <si>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</si>
  <si>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</si>
  <si>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</si>
  <si>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</si>
  <si>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</si>
  <si>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</si>
  <si>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</si>
  <si>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</si>
  <si>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</si>
  <si>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</si>
  <si>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</si>
  <si>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</si>
  <si>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</si>
  <si>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</si>
  <si>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</si>
  <si>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</si>
  <si>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</si>
  <si>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</si>
  <si>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</si>
  <si>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</si>
  <si>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</si>
  <si>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</si>
  <si>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</si>
  <si>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</si>
  <si>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</si>
  <si>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</si>
  <si>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</si>
  <si>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</si>
  <si>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</si>
  <si>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</si>
  <si>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</si>
  <si>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</si>
  <si>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</si>
  <si>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</si>
  <si>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</si>
  <si>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</si>
  <si>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</si>
  <si>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</si>
  <si>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</si>
  <si>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</si>
  <si>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</si>
  <si>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</si>
  <si>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</si>
  <si>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</si>
  <si>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</si>
  <si>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</si>
  <si>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</si>
  <si>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</si>
  <si>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</si>
  <si>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</si>
  <si>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</si>
  <si>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</si>
  <si>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</si>
  <si>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</si>
  <si>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</si>
  <si>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</si>
  <si>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</si>
  <si>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</si>
  <si>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</si>
  <si>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</si>
  <si>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</si>
  <si>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</si>
  <si>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</si>
  <si>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</si>
  <si>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</si>
  <si>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</si>
  <si>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</si>
  <si>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</si>
  <si>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</si>
  <si>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</si>
  <si>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</si>
  <si>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</si>
  <si>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</si>
  <si>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</si>
  <si>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</si>
  <si>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</si>
  <si>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</si>
  <si>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</si>
  <si>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</si>
  <si>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</si>
  <si>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</si>
  <si>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</si>
  <si>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</si>
  <si>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</si>
  <si>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</si>
  <si>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</si>
  <si>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</si>
  <si>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</si>
  <si>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</si>
  <si>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</si>
  <si>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</si>
  <si>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</si>
  <si>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</si>
  <si>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</si>
  <si>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</si>
  <si>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</si>
  <si>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</si>
  <si>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</si>
  <si>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</si>
  <si>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</si>
  <si>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</si>
  <si>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</si>
  <si>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</si>
  <si>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</si>
  <si>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</si>
  <si>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</si>
  <si>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</si>
  <si>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</si>
  <si>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</si>
  <si>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</si>
  <si>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</si>
  <si>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</si>
  <si>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</si>
  <si>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</si>
  <si>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</si>
  <si>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</si>
  <si>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</si>
  <si>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</si>
  <si>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</si>
  <si>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</si>
  <si>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</si>
  <si>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</si>
  <si>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</si>
  <si>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</si>
  <si>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</si>
  <si>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</si>
  <si>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</si>
  <si>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</si>
  <si>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</si>
  <si>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</si>
  <si>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</si>
  <si>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</si>
  <si>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</si>
  <si>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</si>
  <si>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</si>
  <si>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</si>
  <si>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</si>
  <si>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</si>
  <si>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</si>
  <si>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</si>
  <si>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</si>
  <si>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</si>
  <si>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</si>
  <si>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</si>
  <si>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</si>
  <si>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</si>
  <si>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</si>
  <si>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</si>
  <si>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</si>
  <si>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</si>
  <si>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</si>
  <si>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</si>
  <si>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</si>
  <si>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</si>
  <si>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</si>
  <si>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</si>
  <si>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</si>
  <si>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</si>
  <si>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</si>
  <si>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</si>
  <si>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</si>
  <si>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</si>
  <si>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</si>
  <si>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</si>
  <si>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</si>
  <si>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</si>
  <si>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</si>
  <si>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</si>
  <si>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</si>
  <si>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</si>
  <si>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</si>
  <si>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</si>
  <si>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</si>
  <si>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</si>
  <si>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</si>
  <si>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</si>
  <si>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</si>
  <si>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</si>
  <si>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</si>
  <si>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</si>
  <si>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</si>
  <si>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</si>
  <si>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</si>
  <si>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</si>
  <si>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</si>
  <si>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</si>
  <si>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</si>
  <si>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</si>
  <si>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</si>
  <si>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</si>
  <si>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</si>
  <si>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</si>
  <si>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</si>
  <si>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</si>
  <si>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</si>
  <si>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</si>
  <si>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</si>
  <si>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</si>
  <si>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</si>
  <si>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</si>
  <si>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</si>
  <si>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</si>
  <si>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</si>
  <si>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</si>
  <si>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</si>
  <si>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</si>
  <si>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</si>
  <si>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</si>
  <si>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</si>
  <si>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</si>
  <si>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</si>
  <si>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</si>
  <si>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</si>
  <si>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</si>
  <si>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</si>
  <si>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</si>
  <si>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</si>
  <si>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</si>
  <si>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</si>
  <si>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</si>
  <si>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</si>
  <si>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</si>
  <si>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</si>
  <si>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</si>
  <si>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</si>
  <si>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</si>
  <si>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</si>
  <si>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</si>
  <si>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</si>
  <si>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</si>
  <si>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</si>
  <si>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</si>
  <si>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</si>
  <si>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</si>
  <si>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</si>
  <si>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</si>
  <si>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</si>
  <si>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</si>
  <si>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</si>
  <si>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</si>
  <si>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</si>
  <si>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</si>
  <si>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</si>
  <si>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</si>
  <si>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</si>
  <si>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</si>
  <si>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</si>
  <si>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</si>
  <si>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</si>
  <si>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</si>
  <si>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</si>
  <si>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</si>
  <si>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</si>
  <si>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</si>
  <si>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</si>
  <si>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</si>
  <si>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</si>
  <si>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</si>
  <si>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</si>
  <si>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</si>
  <si>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</si>
  <si>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</si>
  <si>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</si>
  <si>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</si>
  <si>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</si>
  <si>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</si>
  <si>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</si>
  <si>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</si>
  <si>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</si>
  <si>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</si>
  <si>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</si>
  <si>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</si>
  <si>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</si>
  <si>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</si>
  <si>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</si>
  <si>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</si>
  <si>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</si>
  <si>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</si>
  <si>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</si>
  <si>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</si>
  <si>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</si>
  <si>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</si>
  <si>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</si>
  <si>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</si>
  <si>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</si>
  <si>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</si>
  <si>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</si>
  <si>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</si>
  <si>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</si>
  <si>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</si>
  <si>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</si>
  <si>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</si>
  <si>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</si>
  <si>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</si>
  <si>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</si>
  <si>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</si>
  <si>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</si>
  <si>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</si>
  <si>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</si>
  <si>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</si>
  <si>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</si>
  <si>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</si>
  <si>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</si>
  <si>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</si>
  <si>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</si>
  <si>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</si>
  <si>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</si>
  <si>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</si>
  <si>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</si>
  <si>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</si>
  <si>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</si>
  <si>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</si>
  <si>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</si>
  <si>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</si>
  <si>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</si>
  <si>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</si>
  <si>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</si>
  <si>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</si>
  <si>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</si>
  <si>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</si>
  <si>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</si>
  <si>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</si>
  <si>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</si>
  <si>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</si>
  <si>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</si>
  <si>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</si>
  <si>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</si>
  <si>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</si>
  <si>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</si>
  <si>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</si>
  <si>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</si>
  <si>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</si>
  <si>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</si>
  <si>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</si>
  <si>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</si>
  <si>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</si>
  <si>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</si>
  <si>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</si>
  <si>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</si>
  <si>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</si>
  <si>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</si>
  <si>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</si>
  <si>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</si>
  <si>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</si>
  <si>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</si>
  <si>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</si>
  <si>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</si>
  <si>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</si>
  <si>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</si>
  <si>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</si>
  <si>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</si>
  <si>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</si>
  <si>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</si>
  <si>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</si>
  <si>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</si>
  <si>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</si>
  <si>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</si>
  <si>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</si>
  <si>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</si>
  <si>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</si>
  <si>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</si>
  <si>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</si>
  <si>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</si>
  <si>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</si>
  <si>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</si>
  <si>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</si>
  <si>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</si>
  <si>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</si>
  <si>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</si>
  <si>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</si>
  <si>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</si>
  <si>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</si>
  <si>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</si>
  <si>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</si>
  <si>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</si>
  <si>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</si>
  <si>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</si>
  <si>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</si>
  <si>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</si>
  <si>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</si>
  <si>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</si>
  <si>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</si>
  <si>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</si>
  <si>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</si>
  <si>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</si>
  <si>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</si>
  <si>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</si>
  <si>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</si>
  <si>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</si>
  <si>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</si>
  <si>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</si>
  <si>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</si>
  <si>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</si>
  <si>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</si>
  <si>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</si>
  <si>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</si>
  <si>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</si>
  <si>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</si>
  <si>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</si>
  <si>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</si>
  <si>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</si>
  <si>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</si>
  <si>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</si>
  <si>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</si>
  <si>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</si>
  <si>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</si>
  <si>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</si>
  <si>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</si>
  <si>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</si>
  <si>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</si>
  <si>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</si>
  <si>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</si>
  <si>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</si>
  <si>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</si>
  <si>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</si>
  <si>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</si>
  <si>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</si>
  <si>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</si>
  <si>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</si>
  <si>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</si>
  <si>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</si>
  <si>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</si>
  <si>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</si>
  <si>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</si>
  <si>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</si>
  <si>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</si>
  <si>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</si>
  <si>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</si>
  <si>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</si>
  <si>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</si>
  <si>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</si>
  <si>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</si>
  <si>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</si>
  <si>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</si>
  <si>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</si>
  <si>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</si>
  <si>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</si>
  <si>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</si>
  <si>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</si>
  <si>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</si>
  <si>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</si>
  <si>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</si>
  <si>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</si>
  <si>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</si>
  <si>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</si>
  <si>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</si>
  <si>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</si>
  <si>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</si>
  <si>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</si>
  <si>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</si>
  <si>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</si>
  <si>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</si>
  <si>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</si>
  <si>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</si>
  <si>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</si>
  <si>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</si>
  <si>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</si>
  <si>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</si>
  <si>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</si>
  <si>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</si>
  <si>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</si>
  <si>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</si>
  <si>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</si>
  <si>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</si>
  <si>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</si>
  <si>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</si>
  <si>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</si>
  <si>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</si>
  <si>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</si>
  <si>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</si>
  <si>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</si>
  <si>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</si>
  <si>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</si>
  <si>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</si>
  <si>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</si>
  <si>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</si>
  <si>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</si>
  <si>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</si>
  <si>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</si>
  <si>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</si>
  <si>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</si>
  <si>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</si>
  <si>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</si>
  <si>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</si>
  <si>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</si>
  <si>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</si>
  <si>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</si>
  <si>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</si>
  <si>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</si>
  <si>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</si>
  <si>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</si>
  <si>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</si>
  <si>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</si>
  <si>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</si>
  <si>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</si>
  <si>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</si>
  <si>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</si>
  <si>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</si>
  <si>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</si>
  <si>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</si>
  <si>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</si>
  <si>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</si>
  <si>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</si>
  <si>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</si>
  <si>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</si>
  <si>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</si>
  <si>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</si>
  <si>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</si>
  <si>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</si>
  <si>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</si>
  <si>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</si>
  <si>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</si>
  <si>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</si>
  <si>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</si>
  <si>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</si>
  <si>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</si>
  <si>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</si>
  <si>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</si>
  <si>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</si>
  <si>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</si>
  <si>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</si>
  <si>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</si>
  <si>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</si>
  <si>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</si>
  <si>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</si>
  <si>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</si>
  <si>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</si>
  <si>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</si>
  <si>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</si>
  <si>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</si>
  <si>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</si>
  <si>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</si>
  <si>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</si>
  <si>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</si>
  <si>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</si>
  <si>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</si>
  <si>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</si>
  <si>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</si>
  <si>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</si>
  <si>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</si>
  <si>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</si>
  <si>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</si>
  <si>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</si>
  <si>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</si>
  <si>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</si>
  <si>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</si>
  <si>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</si>
  <si>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</si>
  <si>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</si>
  <si>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</si>
  <si>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</si>
  <si>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</si>
  <si>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</si>
  <si>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</si>
  <si>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</si>
  <si>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</si>
  <si>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</si>
  <si>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</si>
  <si>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</si>
  <si>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</si>
  <si>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</si>
  <si>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</si>
  <si>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</si>
  <si>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</si>
  <si>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</si>
  <si>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</si>
  <si>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</si>
  <si>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</si>
  <si>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</si>
  <si>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</si>
  <si>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</si>
  <si>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</si>
  <si>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</si>
  <si>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</si>
  <si>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</si>
  <si>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</si>
  <si>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</si>
  <si>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</si>
  <si>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</si>
  <si>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</si>
  <si>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</si>
  <si>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</si>
  <si>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</si>
  <si>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</si>
  <si>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</si>
  <si>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</si>
  <si>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</si>
  <si>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</si>
  <si>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</si>
  <si>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</si>
  <si>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</si>
  <si>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</si>
  <si>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</si>
  <si>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</si>
  <si>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</si>
  <si>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</si>
  <si>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</si>
  <si>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</si>
  <si>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</si>
  <si>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</si>
  <si>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</si>
  <si>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</si>
  <si>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</si>
  <si>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</si>
  <si>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</si>
  <si>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</si>
  <si>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</si>
  <si>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</si>
  <si>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</si>
  <si>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</si>
  <si>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</si>
  <si>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</si>
  <si>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</si>
  <si>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</si>
  <si>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</si>
  <si>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</si>
  <si>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</si>
  <si>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</si>
  <si>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</si>
  <si>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</si>
  <si>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</si>
  <si>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</si>
  <si>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</si>
  <si>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</si>
  <si>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</si>
  <si>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</si>
  <si>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</si>
  <si>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</si>
  <si>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</si>
  <si>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</si>
  <si>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</si>
  <si>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</si>
  <si>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</si>
  <si>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</si>
  <si>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</si>
  <si>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</si>
  <si>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</si>
  <si>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</si>
  <si>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</si>
  <si>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</si>
  <si>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</si>
  <si>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</si>
  <si>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</si>
  <si>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</si>
  <si>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</si>
  <si>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</si>
  <si>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</si>
  <si>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</si>
  <si>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</si>
  <si>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</si>
  <si>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</si>
  <si>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</si>
  <si>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</si>
  <si>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</si>
  <si>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</si>
  <si>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</si>
  <si>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</si>
  <si>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</si>
  <si>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</si>
  <si>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</si>
  <si>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</si>
  <si>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</si>
  <si>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</si>
  <si>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</si>
  <si>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</si>
  <si>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</si>
  <si>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</si>
  <si>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</si>
  <si>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</si>
  <si>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</si>
  <si>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</si>
  <si>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</si>
  <si>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</si>
  <si>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</si>
  <si>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</si>
  <si>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</si>
  <si>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</si>
  <si>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</si>
  <si>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</si>
  <si>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</si>
  <si>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</si>
  <si>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</si>
  <si>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</si>
  <si>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</si>
  <si>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</si>
  <si>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</si>
  <si>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</si>
  <si>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</si>
  <si>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</si>
  <si>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</si>
  <si>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</si>
  <si>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</si>
  <si>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</si>
  <si>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</si>
  <si>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</si>
  <si>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</si>
  <si>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</si>
  <si>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</si>
  <si>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</si>
  <si>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</si>
  <si>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</si>
  <si>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</si>
  <si>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</si>
  <si>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</si>
  <si>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</si>
  <si>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</si>
  <si>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</si>
  <si>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</si>
  <si>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</si>
  <si>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</si>
  <si>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</si>
  <si>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</si>
  <si>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</si>
  <si>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</si>
  <si>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</si>
  <si>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</si>
  <si>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</si>
  <si>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</si>
  <si>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</si>
  <si>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</si>
  <si>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</si>
  <si>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</si>
  <si>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</si>
  <si>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</si>
  <si>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</si>
  <si>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</si>
  <si>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</si>
  <si>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</si>
  <si>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</si>
  <si>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</si>
  <si>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</si>
  <si>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</si>
  <si>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</si>
  <si>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</si>
  <si>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</si>
  <si>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</si>
  <si>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</si>
  <si>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</si>
  <si>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</si>
  <si>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</si>
  <si>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</si>
  <si>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</si>
  <si>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</si>
  <si>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</si>
  <si>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</si>
  <si>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</si>
  <si>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</si>
  <si>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</si>
  <si>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</si>
  <si>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</si>
  <si>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</si>
  <si>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</si>
  <si>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</si>
  <si>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</si>
  <si>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</si>
  <si>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</si>
  <si>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</si>
  <si>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</si>
  <si>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</si>
  <si>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</si>
  <si>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</si>
  <si>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</si>
  <si>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</si>
  <si>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</si>
  <si>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</si>
  <si>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</si>
  <si>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</si>
  <si>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</si>
  <si>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</si>
  <si>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</si>
  <si>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</si>
  <si>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</si>
  <si>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</si>
  <si>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</si>
  <si>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</si>
  <si>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</si>
  <si>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</si>
  <si>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</si>
  <si>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</si>
  <si>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</si>
  <si>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</si>
  <si>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</si>
  <si>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</si>
  <si>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</si>
  <si>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</si>
  <si>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</si>
  <si>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</si>
  <si>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</si>
  <si>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</si>
  <si>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</si>
  <si>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</si>
  <si>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</si>
  <si>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</si>
  <si>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</si>
  <si>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</si>
  <si>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</si>
  <si>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</si>
  <si>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</si>
  <si>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</si>
  <si>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</si>
  <si>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</si>
  <si>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</si>
  <si>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</si>
  <si>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</si>
  <si>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</si>
  <si>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</si>
  <si>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</si>
  <si>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</si>
  <si>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</si>
  <si>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</si>
  <si>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</si>
  <si>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</si>
  <si>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</si>
  <si>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</si>
  <si>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</si>
  <si>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</si>
  <si>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</si>
  <si>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</si>
  <si>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</si>
  <si>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</si>
  <si>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</si>
  <si>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</si>
  <si>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</si>
  <si>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</si>
  <si>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</si>
  <si>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</si>
  <si>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</si>
  <si>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</si>
  <si>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</si>
  <si>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</si>
  <si>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</si>
  <si>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</si>
  <si>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</si>
  <si>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</si>
  <si>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</si>
  <si>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</si>
  <si>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</si>
  <si>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</si>
  <si>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</si>
  <si>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</si>
  <si>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</si>
  <si>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</si>
  <si>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</si>
  <si>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</si>
  <si>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</si>
  <si>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</si>
  <si>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</si>
  <si>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</si>
  <si>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</si>
  <si>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</si>
  <si>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</si>
  <si>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</si>
  <si>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</si>
  <si>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</si>
  <si>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</si>
  <si>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</si>
  <si>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</si>
  <si>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</si>
  <si>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</si>
  <si>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</si>
  <si>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</si>
  <si>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</si>
  <si>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</si>
  <si>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</si>
  <si>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</si>
  <si>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</si>
  <si>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</si>
  <si>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</si>
  <si>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</si>
  <si>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</si>
  <si>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</si>
  <si>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</si>
  <si>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</si>
  <si>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</si>
  <si>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</si>
  <si>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</si>
  <si>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</si>
  <si>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</si>
  <si>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</si>
  <si>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</si>
  <si>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</si>
  <si>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</si>
  <si>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</si>
  <si>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</si>
  <si>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</si>
  <si>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</si>
  <si>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</si>
  <si>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</si>
  <si>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</si>
  <si>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</si>
  <si>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</si>
  <si>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</si>
  <si>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</si>
  <si>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</si>
  <si>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</si>
  <si>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</si>
  <si>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</si>
  <si>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</si>
  <si>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</si>
  <si>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</si>
  <si>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</si>
  <si>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</si>
  <si>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</si>
  <si>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</si>
  <si>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</si>
  <si>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</si>
  <si>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</si>
  <si>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</si>
  <si>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</si>
  <si>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</si>
  <si>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</si>
  <si>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</si>
  <si>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</si>
  <si>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</si>
  <si>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</si>
  <si>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</si>
  <si>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</si>
  <si>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</si>
  <si>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</si>
  <si>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</si>
  <si>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</si>
  <si>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</si>
  <si>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</si>
  <si>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</si>
  <si>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</si>
  <si>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</si>
  <si>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</si>
  <si>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</si>
  <si>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</si>
  <si>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</si>
  <si>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</si>
  <si>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</si>
  <si>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</si>
  <si>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</si>
  <si>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</si>
  <si>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</si>
  <si>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</si>
  <si>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</si>
  <si>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</si>
  <si>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</si>
  <si>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</si>
  <si>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</si>
  <si>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</si>
  <si>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</si>
  <si>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</si>
  <si>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</si>
  <si>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</si>
  <si>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</si>
  <si>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</si>
  <si>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</si>
  <si>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</si>
  <si>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</si>
  <si>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</si>
  <si>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</si>
  <si>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</si>
  <si>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</si>
  <si>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</si>
  <si>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</si>
  <si>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</si>
  <si>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</si>
  <si>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</si>
  <si>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</si>
  <si>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</si>
  <si>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</si>
  <si>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</si>
  <si>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</si>
  <si>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</si>
  <si>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</si>
  <si>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</si>
  <si>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</si>
  <si>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</si>
  <si>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</si>
  <si>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</si>
  <si>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</si>
  <si>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</si>
  <si>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</si>
  <si>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</si>
  <si>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</si>
  <si>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</si>
  <si>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</si>
  <si>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</si>
  <si>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</si>
  <si>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</si>
  <si>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</si>
  <si>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</si>
  <si>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</si>
  <si>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</si>
  <si>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</si>
  <si>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</si>
  <si>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</si>
  <si>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</si>
  <si>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</si>
  <si>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</si>
  <si>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</si>
  <si>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</si>
  <si>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</si>
  <si>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</si>
  <si>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</si>
  <si>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</si>
  <si>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</si>
  <si>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</si>
  <si>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</si>
  <si>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</si>
  <si>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</si>
  <si>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</si>
  <si>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</si>
  <si>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</si>
  <si>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</si>
  <si>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</si>
  <si>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</si>
  <si>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</si>
  <si>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</si>
  <si>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</si>
  <si>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</si>
  <si>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</si>
  <si>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</si>
  <si>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</si>
  <si>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</si>
  <si>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</si>
  <si>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</si>
  <si>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</si>
  <si>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</si>
  <si>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</si>
  <si>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</si>
  <si>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</si>
  <si>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</si>
  <si>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</si>
  <si>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</si>
  <si>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</si>
  <si>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</si>
  <si>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</si>
  <si>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</si>
  <si>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</si>
  <si>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</si>
  <si>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</si>
  <si>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</si>
  <si>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</si>
  <si>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</si>
  <si>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</si>
  <si>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</si>
  <si>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</si>
  <si>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</si>
  <si>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</si>
  <si>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</si>
  <si>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</si>
  <si>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</si>
  <si>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</si>
  <si>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</si>
  <si>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</si>
  <si>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</si>
  <si>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</si>
  <si>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</si>
  <si>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</si>
  <si>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</si>
  <si>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</si>
  <si>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</si>
  <si>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</si>
  <si>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</si>
  <si>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</si>
  <si>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</si>
  <si>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</si>
  <si>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</si>
  <si>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</si>
  <si>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</si>
  <si>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</si>
  <si>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</si>
  <si>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</si>
  <si>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</si>
  <si>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</si>
  <si>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</si>
  <si>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</si>
  <si>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</si>
  <si>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</si>
  <si>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</si>
  <si>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</si>
  <si>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</si>
  <si>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</si>
  <si>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</si>
  <si>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</si>
  <si>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</si>
  <si>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</si>
  <si>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</si>
  <si>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</si>
  <si>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</si>
  <si>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</si>
  <si>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</si>
  <si>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</si>
  <si>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</si>
  <si>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</si>
  <si>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</si>
  <si>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</si>
  <si>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</si>
  <si>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</si>
  <si>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</si>
  <si>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</si>
  <si>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</si>
  <si>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</si>
  <si>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</si>
  <si>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</si>
  <si>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</si>
  <si>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</si>
  <si>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</si>
  <si>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</si>
  <si>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</si>
  <si>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</si>
  <si>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</si>
  <si>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</si>
  <si>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</si>
  <si>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</si>
  <si>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</si>
  <si>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</si>
  <si>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</si>
  <si>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</si>
  <si>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</si>
  <si>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</si>
  <si>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</si>
  <si>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</si>
  <si>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</si>
  <si>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</si>
  <si>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</si>
  <si>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</si>
  <si>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</si>
  <si>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</si>
  <si>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</si>
  <si>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</si>
  <si>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</si>
  <si>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</si>
  <si>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</si>
  <si>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</si>
  <si>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</si>
  <si>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</si>
  <si>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</si>
  <si>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</si>
  <si>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</si>
  <si>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</si>
  <si>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</si>
  <si>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</si>
  <si>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</si>
  <si>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</si>
  <si>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</si>
  <si>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</si>
  <si>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</si>
  <si>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</si>
  <si>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</si>
  <si>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</si>
  <si>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</si>
  <si>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</si>
  <si>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</si>
  <si>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</si>
  <si>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</si>
  <si>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</si>
  <si>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</si>
  <si>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</si>
  <si>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</si>
  <si>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</si>
  <si>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</si>
  <si>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</si>
  <si>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</si>
  <si>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</si>
  <si>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</si>
  <si>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</si>
  <si>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</si>
  <si>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</si>
  <si>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</si>
  <si>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</si>
  <si>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</si>
  <si>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</si>
  <si>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</si>
  <si>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</si>
  <si>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</si>
  <si>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</si>
  <si>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</si>
  <si>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</si>
  <si>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</si>
  <si>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</si>
  <si>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</si>
  <si>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</si>
  <si>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</si>
  <si>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</si>
  <si>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</si>
  <si>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</si>
  <si>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</si>
  <si>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</si>
  <si>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</si>
  <si>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</si>
  <si>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</si>
  <si>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</si>
  <si>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</si>
  <si>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</si>
  <si>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</si>
  <si>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</si>
  <si>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</si>
  <si>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</si>
  <si>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</si>
  <si>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</si>
  <si>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</si>
  <si>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</si>
  <si>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</si>
  <si>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</si>
  <si>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</si>
  <si>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</si>
  <si>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</si>
  <si>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</si>
  <si>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</si>
  <si>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</si>
  <si>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</si>
  <si>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</si>
  <si>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</si>
  <si>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</si>
  <si>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</si>
  <si>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</si>
  <si>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</si>
  <si>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</si>
  <si>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</si>
  <si>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</si>
  <si>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</si>
  <si>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</si>
  <si>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</si>
  <si>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</si>
  <si>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</si>
  <si>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</si>
  <si>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</si>
  <si>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</si>
  <si>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</si>
  <si>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</si>
  <si>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</si>
  <si>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</si>
  <si>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</si>
  <si>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</si>
  <si>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</si>
  <si>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</si>
  <si>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</si>
  <si>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</si>
  <si>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</si>
  <si>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</si>
  <si>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</si>
  <si>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</si>
  <si>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</si>
  <si>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</si>
  <si>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</si>
  <si>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</si>
  <si>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</si>
  <si>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</si>
  <si>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</si>
  <si>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</si>
  <si>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</si>
  <si>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</si>
  <si>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</si>
  <si>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</si>
  <si>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</si>
  <si>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</si>
  <si>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</si>
  <si>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</si>
  <si>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</si>
  <si>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</si>
  <si>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</si>
  <si>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</si>
  <si>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</si>
  <si>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</si>
  <si>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</si>
  <si>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</si>
  <si>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</si>
  <si>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</si>
  <si>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</si>
  <si>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</si>
  <si>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</si>
  <si>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</si>
  <si>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</si>
  <si>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</si>
  <si>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</si>
  <si>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</si>
  <si>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</si>
  <si>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</si>
  <si>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</si>
  <si>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</si>
  <si>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</si>
  <si>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</si>
  <si>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</si>
  <si>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</si>
  <si>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</si>
  <si>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</si>
  <si>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</si>
  <si>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</si>
  <si>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</si>
  <si>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</si>
  <si>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</si>
  <si>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</si>
  <si>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</si>
  <si>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</si>
  <si>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</si>
  <si>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</si>
  <si>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</si>
  <si>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</si>
  <si>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</si>
  <si>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</si>
  <si>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</si>
  <si>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</si>
  <si>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</si>
  <si>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</si>
  <si>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</si>
  <si>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</si>
  <si>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</si>
  <si>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</si>
  <si>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</si>
  <si>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</si>
  <si>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</si>
  <si>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</si>
  <si>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</si>
  <si>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</si>
  <si>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</si>
  <si>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</si>
  <si>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</si>
  <si>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</si>
  <si>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</si>
  <si>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</si>
  <si>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</si>
  <si>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</si>
  <si>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</si>
  <si>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</si>
  <si>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</si>
  <si>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</si>
  <si>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</si>
  <si>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</si>
  <si>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</si>
  <si>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</si>
  <si>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</si>
  <si>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</si>
  <si>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</si>
  <si>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</si>
  <si>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</si>
  <si>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</si>
  <si>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</si>
  <si>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</si>
  <si>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</si>
  <si>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</si>
  <si>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</si>
  <si>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</si>
  <si>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</si>
  <si>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</si>
  <si>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</si>
  <si>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</si>
  <si>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</si>
  <si>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</si>
  <si>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</si>
  <si>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</si>
  <si>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</si>
  <si>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</si>
  <si>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</si>
  <si>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</si>
  <si>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</si>
  <si>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</si>
  <si>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</si>
  <si>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</si>
  <si>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</si>
  <si>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</si>
  <si>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</si>
  <si>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</si>
  <si>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</si>
  <si>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</si>
  <si>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</si>
  <si>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</si>
  <si>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</si>
  <si>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</si>
  <si>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</si>
  <si>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</si>
  <si>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</si>
  <si>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</si>
  <si>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</si>
  <si>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</si>
  <si>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</si>
  <si>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</si>
  <si>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</si>
  <si>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</si>
  <si>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</si>
  <si>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</si>
  <si>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</si>
  <si>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</si>
  <si>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</si>
  <si>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</si>
  <si>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</si>
  <si>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</si>
  <si>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</si>
  <si>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</si>
  <si>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</si>
  <si>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</si>
  <si>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</si>
  <si>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</si>
  <si>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</si>
  <si>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</si>
  <si>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</si>
  <si>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</si>
  <si>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</si>
  <si>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</si>
  <si>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</si>
  <si>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</si>
  <si>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</si>
  <si>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</si>
  <si>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</si>
  <si>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</si>
  <si>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</si>
  <si>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</si>
  <si>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</si>
  <si>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</si>
  <si>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</si>
  <si>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</si>
  <si>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</si>
  <si>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</si>
  <si>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</si>
  <si>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</si>
  <si>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</si>
  <si>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</si>
  <si>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</si>
  <si>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</si>
  <si>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</si>
  <si>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</si>
  <si>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</si>
  <si>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</si>
  <si>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</si>
  <si>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</si>
  <si>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</si>
  <si>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</si>
  <si>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</si>
  <si>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</si>
  <si>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</si>
  <si>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</si>
  <si>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</si>
  <si>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</si>
  <si>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</si>
  <si>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</si>
  <si>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</si>
  <si>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</si>
  <si>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</si>
  <si>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</si>
  <si>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</si>
  <si>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</si>
  <si>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</si>
  <si>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</si>
  <si>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</si>
  <si>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</si>
  <si>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</si>
  <si>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</si>
  <si>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</si>
  <si>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</si>
  <si>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</si>
  <si>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</si>
  <si>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</si>
  <si>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</si>
  <si>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</si>
  <si>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</si>
  <si>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</si>
  <si>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</si>
  <si>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</si>
  <si>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</si>
  <si>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</si>
  <si>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</si>
  <si>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</si>
  <si>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</si>
  <si>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</si>
  <si>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</si>
  <si>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</si>
  <si>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</si>
  <si>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</si>
  <si>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</si>
  <si>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</si>
  <si>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</si>
  <si>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</si>
  <si>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</si>
  <si>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</si>
  <si>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</si>
  <si>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</si>
  <si>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</si>
  <si>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</si>
  <si>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</si>
  <si>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</si>
  <si>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</si>
  <si>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</si>
  <si>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</si>
  <si>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</si>
  <si>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</si>
  <si>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</si>
  <si>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</si>
  <si>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</si>
  <si>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</si>
  <si>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</si>
  <si>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</si>
  <si>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</si>
  <si>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</si>
  <si>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</si>
  <si>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</si>
  <si>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</si>
  <si>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</si>
  <si>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</si>
  <si>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</si>
  <si>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</si>
  <si>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</si>
  <si>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</si>
  <si>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</si>
  <si>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</si>
  <si>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</si>
  <si>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</si>
  <si>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</si>
  <si>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</si>
  <si>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</si>
  <si>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</si>
  <si>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</si>
  <si>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</si>
  <si>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</si>
  <si>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</si>
  <si>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</si>
  <si>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</si>
  <si>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</si>
  <si>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</si>
  <si>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</si>
  <si>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</si>
  <si>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</si>
  <si>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</si>
  <si>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</si>
  <si>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</si>
  <si>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</si>
  <si>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</si>
  <si>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</si>
  <si>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</si>
  <si>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</si>
  <si>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</si>
  <si>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</si>
  <si>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</si>
  <si>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</si>
  <si>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</si>
  <si>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</si>
  <si>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</si>
  <si>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</si>
  <si>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</si>
  <si>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</si>
  <si>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</si>
  <si>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</si>
  <si>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</si>
  <si>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</si>
  <si>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</si>
  <si>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</si>
  <si>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</si>
  <si>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</si>
  <si>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</si>
  <si>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</si>
  <si>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</si>
  <si>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</si>
  <si>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</si>
  <si>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</si>
  <si>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</si>
  <si>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</si>
  <si>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</si>
  <si>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</si>
  <si>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</si>
  <si>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</si>
  <si>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</si>
  <si>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</si>
  <si>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</si>
  <si>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</si>
  <si>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</si>
  <si>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</si>
  <si>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</si>
  <si>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</si>
  <si>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</si>
  <si>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</si>
  <si>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</si>
  <si>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</si>
  <si>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</si>
  <si>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</si>
  <si>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</si>
  <si>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</si>
  <si>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</si>
  <si>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</si>
  <si>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</si>
  <si>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</si>
  <si>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</si>
  <si>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</si>
  <si>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</si>
  <si>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</si>
  <si>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</si>
  <si>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</si>
  <si>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</si>
  <si>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</si>
  <si>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</si>
  <si>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</si>
  <si>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</si>
  <si>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</si>
  <si>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</si>
  <si>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</si>
  <si>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</si>
  <si>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</si>
  <si>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</si>
  <si>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</si>
  <si>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</si>
  <si>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</si>
  <si>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</si>
  <si>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</si>
  <si>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</si>
  <si>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</si>
  <si>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</si>
  <si>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</si>
  <si>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</si>
  <si>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</si>
  <si>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</si>
  <si>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</si>
  <si>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</si>
  <si>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</si>
  <si>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</si>
  <si>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</si>
  <si>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</si>
  <si>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</si>
  <si>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</si>
  <si>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</si>
  <si>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</si>
  <si>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</si>
  <si>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</si>
  <si>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</si>
  <si>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</si>
  <si>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</si>
  <si>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</si>
  <si>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</si>
  <si>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</si>
  <si>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</si>
  <si>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</si>
  <si>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</si>
  <si>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</si>
  <si>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</si>
  <si>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</si>
  <si>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</si>
  <si>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</si>
  <si>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</si>
  <si>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</si>
  <si>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</si>
  <si>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</si>
  <si>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</si>
  <si>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</si>
  <si>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</si>
  <si>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</si>
  <si>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</si>
  <si>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</si>
  <si>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</si>
  <si>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</si>
  <si>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</si>
  <si>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</si>
  <si>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</si>
  <si>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</si>
  <si>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</si>
  <si>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</si>
  <si>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</si>
  <si>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</si>
  <si>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</si>
  <si>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</si>
  <si>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</si>
  <si>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</si>
  <si>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</si>
  <si>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</si>
  <si>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</si>
  <si>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</si>
  <si>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</si>
  <si>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</si>
  <si>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</si>
  <si>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</si>
  <si>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</si>
  <si>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</si>
  <si>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</si>
  <si>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</si>
  <si>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</si>
  <si>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</si>
  <si>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</si>
  <si>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</si>
  <si>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</si>
  <si>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</si>
  <si>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</si>
  <si>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</si>
  <si>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</si>
  <si>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</si>
  <si>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</si>
  <si>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</si>
  <si>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</si>
  <si>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</si>
  <si>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</si>
  <si>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</si>
  <si>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</si>
  <si>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</si>
  <si>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</si>
  <si>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</si>
  <si>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</si>
  <si>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</si>
  <si>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</si>
  <si>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</si>
  <si>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</si>
  <si>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</si>
  <si>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</si>
  <si>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</si>
  <si>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</si>
  <si>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</si>
  <si>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</si>
  <si>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</si>
  <si>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</si>
  <si>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</si>
  <si>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</si>
  <si>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</si>
  <si>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</si>
  <si>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</si>
  <si>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</si>
  <si>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</si>
  <si>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</si>
  <si>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</si>
  <si>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</si>
  <si>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</si>
  <si>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</si>
  <si>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</si>
  <si>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</si>
  <si>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</si>
  <si>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</si>
  <si>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</si>
  <si>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</si>
  <si>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</si>
  <si>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</si>
  <si>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</si>
  <si>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</si>
  <si>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</si>
  <si>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</si>
  <si>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</si>
  <si>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</si>
  <si>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</si>
  <si>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</si>
  <si>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</si>
  <si>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</si>
  <si>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</si>
  <si>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</si>
  <si>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</si>
  <si>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</si>
  <si>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</si>
  <si>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</si>
  <si>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</si>
  <si>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</si>
  <si>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</si>
  <si>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</si>
  <si>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</si>
  <si>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</si>
  <si>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</si>
  <si>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</si>
  <si>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</si>
  <si>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</si>
  <si>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</si>
  <si>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</si>
  <si>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</si>
  <si>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</si>
  <si>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</si>
  <si>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</si>
  <si>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</si>
  <si>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</si>
  <si>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</si>
  <si>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</si>
  <si>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</si>
  <si>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</si>
  <si>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</si>
  <si>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</si>
  <si>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</si>
  <si>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</si>
  <si>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</si>
  <si>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</si>
  <si>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</si>
  <si>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</si>
  <si>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</si>
  <si>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</si>
  <si>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</si>
  <si>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</si>
  <si>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</si>
  <si>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</si>
  <si>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</si>
  <si>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</si>
  <si>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</si>
  <si>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</si>
  <si>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</si>
  <si>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</si>
  <si>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</si>
  <si>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</si>
  <si>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</si>
  <si>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</si>
  <si>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</si>
  <si>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</si>
  <si>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</si>
  <si>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</si>
  <si>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</si>
  <si>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</si>
  <si>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</si>
  <si>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</si>
  <si>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</si>
  <si>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</si>
  <si>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</si>
  <si>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</si>
  <si>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</si>
  <si>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</si>
  <si>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</si>
  <si>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</si>
  <si>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</si>
  <si>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</si>
  <si>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</si>
  <si>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</si>
  <si>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</si>
  <si>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</si>
  <si>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</si>
  <si>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</si>
  <si>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</si>
  <si>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</si>
  <si>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</si>
  <si>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</si>
  <si>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</si>
  <si>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</si>
  <si>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</si>
  <si>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</si>
  <si>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</si>
  <si>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</si>
  <si>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</si>
  <si>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</si>
  <si>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</si>
  <si>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</si>
  <si>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</si>
  <si>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</si>
  <si>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</si>
  <si>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</si>
  <si>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</si>
  <si>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</si>
  <si>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</si>
  <si>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</si>
  <si>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</si>
  <si>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</si>
  <si>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</si>
  <si>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</si>
  <si>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</si>
  <si>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</si>
  <si>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</si>
  <si>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</si>
  <si>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</si>
  <si>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</si>
  <si>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</si>
  <si>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</si>
  <si>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</si>
  <si>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</si>
  <si>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</si>
  <si>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</si>
  <si>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</si>
  <si>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</si>
  <si>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</si>
  <si>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</si>
  <si>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</si>
  <si>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</si>
  <si>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</si>
  <si>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</si>
  <si>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</si>
  <si>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</si>
  <si>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</si>
  <si>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</si>
  <si>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</si>
  <si>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</si>
  <si>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</si>
  <si>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</si>
  <si>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</si>
  <si>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</si>
  <si>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</si>
  <si>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</si>
  <si>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</si>
  <si>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</si>
  <si>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</si>
  <si>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</si>
  <si>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</si>
  <si>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</si>
  <si>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</si>
  <si>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</si>
  <si>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</si>
  <si>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</si>
  <si>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</si>
  <si>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</si>
  <si>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</si>
  <si>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</si>
  <si>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</si>
  <si>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</si>
  <si>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</si>
  <si>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</si>
  <si>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</si>
  <si>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</si>
  <si>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</si>
  <si>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</si>
  <si>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</si>
  <si>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</si>
  <si>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</si>
  <si>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</si>
  <si>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</si>
  <si>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</si>
  <si>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</si>
  <si>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</si>
  <si>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</si>
  <si>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</si>
  <si>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</si>
  <si>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</si>
  <si>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</si>
  <si>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</si>
  <si>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</si>
  <si>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</si>
  <si>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</si>
  <si>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</si>
  <si>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</si>
  <si>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</si>
  <si>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</si>
  <si>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</si>
  <si>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</si>
  <si>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</si>
  <si>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</si>
  <si>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</si>
  <si>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</si>
  <si>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</si>
  <si>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</si>
  <si>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</si>
  <si>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</si>
  <si>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</si>
  <si>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</si>
  <si>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</si>
  <si>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</si>
  <si>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</si>
  <si>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</si>
  <si>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</si>
  <si>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</si>
  <si>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</si>
  <si>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</si>
  <si>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</si>
  <si>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</si>
  <si>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</si>
  <si>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</si>
  <si>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</si>
  <si>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</si>
  <si>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</si>
  <si>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</si>
  <si>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</si>
  <si>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</si>
  <si>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</si>
  <si>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</si>
  <si>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</si>
  <si>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</si>
  <si>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</si>
  <si>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</si>
  <si>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</si>
  <si>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</si>
  <si>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</si>
  <si>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</si>
  <si>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</si>
  <si>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</si>
  <si>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</si>
  <si>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</si>
  <si>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</si>
  <si>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</si>
  <si>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</si>
  <si>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</si>
  <si>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</si>
  <si>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</si>
  <si>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</si>
  <si>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</si>
  <si>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</si>
  <si>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</si>
  <si>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</si>
  <si>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</si>
  <si>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</si>
  <si>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</si>
  <si>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</si>
  <si>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</si>
  <si>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</si>
  <si>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</si>
  <si>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</si>
  <si>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</si>
  <si>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</si>
  <si>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</si>
  <si>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</si>
  <si>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</si>
  <si>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</si>
  <si>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</si>
  <si>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</si>
  <si>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</si>
  <si>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</si>
  <si>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</si>
  <si>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</si>
  <si>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</si>
  <si>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</si>
  <si>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</si>
  <si>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</si>
  <si>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</si>
  <si>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</si>
  <si>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</si>
  <si>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</si>
  <si>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</si>
  <si>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</si>
  <si>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</si>
  <si>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</si>
  <si>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</si>
  <si>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</si>
  <si>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</si>
  <si>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</si>
  <si>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</si>
  <si>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</si>
  <si>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</si>
  <si>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</si>
  <si>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</si>
  <si>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</si>
  <si>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</si>
  <si>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</si>
  <si>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</si>
  <si>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</si>
  <si>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</si>
  <si>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</si>
  <si>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</si>
  <si>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</si>
  <si>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</si>
  <si>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</si>
  <si>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</si>
  <si>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</si>
  <si>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</si>
  <si>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</si>
  <si>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</si>
  <si>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</si>
  <si>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</si>
  <si>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</si>
  <si>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</si>
  <si>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</si>
  <si>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</si>
  <si>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</si>
  <si>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</si>
  <si>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</si>
  <si>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</si>
  <si>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</si>
  <si>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</si>
  <si>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</si>
  <si>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</si>
  <si>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</si>
  <si>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</si>
  <si>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</si>
  <si>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</si>
  <si>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</si>
  <si>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</si>
  <si>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</si>
  <si>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</si>
  <si>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</si>
  <si>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</si>
  <si>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</si>
  <si>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</si>
  <si>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</si>
  <si>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</si>
  <si>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</si>
  <si>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</si>
  <si>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</si>
  <si>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</si>
  <si>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</si>
  <si>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</si>
  <si>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</si>
  <si>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</si>
  <si>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</si>
  <si>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</si>
  <si>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</si>
  <si>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</si>
  <si>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</si>
  <si>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</si>
  <si>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</si>
  <si>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</si>
  <si>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</si>
  <si>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</si>
  <si>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</si>
  <si>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</si>
  <si>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</si>
  <si>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</si>
  <si>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</si>
  <si>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</si>
  <si>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</si>
  <si>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</si>
  <si>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</si>
  <si>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</si>
  <si>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</si>
  <si>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</si>
  <si>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</si>
  <si>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</si>
  <si>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</si>
  <si>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</si>
  <si>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</si>
  <si>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</si>
  <si>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</si>
  <si>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</si>
  <si>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</si>
  <si>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</si>
  <si>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</si>
  <si>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</si>
  <si>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</si>
  <si>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</si>
  <si>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</si>
  <si>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</si>
  <si>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</si>
  <si>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</si>
  <si>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</si>
  <si>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</si>
  <si>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</si>
  <si>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</si>
  <si>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</si>
  <si>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</si>
  <si>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</si>
  <si>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</si>
  <si>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</si>
  <si>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</si>
  <si>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</si>
  <si>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</si>
  <si>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</si>
  <si>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</si>
  <si>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</si>
  <si>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</si>
  <si>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</si>
  <si>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</si>
  <si>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</si>
  <si>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</si>
  <si>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</si>
  <si>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</si>
  <si>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</si>
  <si>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</si>
  <si>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</si>
  <si>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</si>
  <si>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</si>
  <si>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</si>
  <si>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</si>
  <si>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</si>
  <si>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</si>
  <si>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</si>
  <si>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</si>
  <si>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</si>
  <si>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</si>
  <si>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</si>
  <si>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</si>
  <si>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</si>
  <si>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</si>
  <si>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</si>
  <si>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</si>
  <si>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</si>
  <si>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</si>
  <si>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</si>
  <si>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</si>
  <si>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</si>
  <si>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</si>
  <si>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</si>
  <si>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</si>
  <si>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</si>
  <si>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</si>
  <si>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</si>
  <si>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</si>
  <si>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</si>
  <si>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</si>
  <si>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</si>
  <si>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</si>
  <si>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</si>
  <si>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</si>
  <si>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</si>
  <si>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</si>
  <si>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</si>
  <si>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</si>
  <si>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</si>
  <si>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</si>
  <si>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</si>
  <si>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</si>
  <si>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</si>
  <si>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</si>
  <si>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</si>
  <si>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</si>
  <si>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</si>
  <si>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</si>
  <si>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</si>
  <si>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</si>
  <si>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</si>
  <si>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</si>
  <si>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</si>
  <si>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</si>
  <si>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</si>
  <si>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</si>
  <si>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</si>
  <si>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</si>
  <si>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</si>
  <si>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</si>
  <si>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</si>
  <si>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</si>
  <si>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</si>
  <si>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</si>
  <si>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</si>
  <si>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</si>
  <si>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</si>
  <si>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</si>
  <si>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</si>
  <si>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</si>
  <si>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</si>
  <si>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</si>
  <si>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</si>
  <si>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</si>
  <si>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</si>
  <si>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</si>
  <si>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</si>
  <si>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</si>
  <si>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</si>
  <si>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</si>
  <si>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</si>
  <si>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</si>
  <si>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</si>
  <si>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</si>
  <si>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</si>
  <si>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</si>
  <si>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</si>
  <si>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</si>
  <si>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</si>
  <si>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</si>
  <si>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</si>
  <si>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</si>
  <si>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</si>
  <si>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</si>
  <si>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</si>
  <si>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</si>
  <si>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</si>
  <si>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</si>
  <si>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</si>
  <si>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</si>
  <si>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</si>
  <si>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</si>
  <si>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</si>
  <si>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</si>
  <si>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</si>
  <si>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</si>
  <si>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</si>
  <si>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</si>
  <si>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</si>
  <si>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</si>
  <si>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</si>
  <si>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</si>
  <si>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</si>
  <si>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</si>
  <si>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</si>
  <si>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</si>
  <si>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</si>
  <si>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</si>
  <si>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</si>
  <si>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</si>
  <si>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</si>
  <si>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</si>
  <si>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</si>
  <si>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</si>
  <si>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</si>
  <si>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</si>
  <si>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</si>
  <si>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</si>
  <si>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</si>
  <si>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</si>
  <si>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</si>
  <si>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</si>
  <si>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</si>
  <si>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</si>
  <si>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</si>
  <si>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</si>
  <si>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</si>
  <si>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</si>
  <si>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</si>
  <si>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</si>
  <si>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</si>
  <si>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</si>
  <si>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</si>
  <si>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</si>
  <si>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</si>
  <si>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</si>
  <si>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</si>
  <si>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</si>
  <si>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</si>
  <si>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</si>
  <si>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</si>
  <si>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</si>
  <si>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</si>
  <si>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</si>
  <si>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</si>
  <si>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</si>
  <si>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</si>
  <si>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</si>
  <si>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</si>
  <si>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</si>
  <si>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</si>
  <si>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</si>
  <si>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</si>
  <si>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</si>
  <si>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</si>
  <si>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</si>
  <si>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</si>
  <si>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</si>
  <si>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</si>
  <si>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</si>
  <si>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</si>
  <si>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</si>
  <si>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</si>
  <si>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</si>
  <si>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</si>
  <si>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</si>
  <si>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</si>
  <si>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</si>
  <si>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</si>
  <si>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</si>
  <si>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</si>
  <si>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</si>
  <si>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</si>
  <si>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</si>
  <si>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</si>
  <si>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</si>
  <si>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</si>
  <si>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</si>
  <si>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</si>
  <si>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</si>
  <si>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</si>
  <si>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</si>
  <si>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</si>
  <si>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</si>
  <si>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</si>
  <si>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</si>
  <si>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</si>
  <si>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</si>
  <si>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</si>
  <si>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</si>
  <si>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</si>
  <si>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</si>
  <si>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</si>
  <si>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</si>
  <si>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</si>
  <si>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</si>
  <si>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</si>
  <si>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</si>
  <si>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</si>
  <si>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</si>
  <si>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</si>
  <si>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</si>
  <si>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</si>
  <si>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</si>
  <si>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</si>
  <si>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</si>
  <si>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</si>
  <si>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</si>
  <si>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</si>
  <si>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</si>
  <si>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</si>
  <si>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</si>
  <si>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</si>
  <si>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</si>
  <si>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</si>
  <si>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</si>
  <si>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</si>
  <si>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</si>
  <si>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</si>
  <si>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</si>
  <si>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</si>
  <si>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</si>
  <si>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</si>
  <si>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</si>
  <si>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</si>
  <si>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</si>
  <si>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</si>
  <si>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</si>
  <si>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</si>
  <si>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</si>
  <si>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</si>
  <si>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</si>
  <si>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</si>
  <si>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</si>
  <si>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</si>
  <si>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</si>
  <si>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</si>
  <si>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</si>
  <si>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</si>
  <si>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</si>
  <si>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</si>
  <si>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</si>
  <si>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</si>
  <si>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</si>
  <si>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</si>
  <si>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</si>
  <si>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</si>
  <si>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</si>
  <si>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</si>
  <si>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</si>
  <si>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</si>
  <si>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</si>
  <si>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</si>
  <si>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</si>
  <si>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</si>
  <si>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</si>
  <si>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</si>
  <si>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</si>
  <si>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</si>
  <si>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</si>
  <si>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</si>
  <si>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</si>
  <si>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</si>
  <si>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</si>
  <si>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</si>
  <si>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</si>
  <si>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</si>
  <si>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</si>
  <si>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</si>
  <si>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</si>
  <si>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</si>
  <si>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</si>
  <si>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</si>
  <si>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</si>
  <si>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</si>
  <si>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</si>
  <si>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</si>
  <si>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</si>
  <si>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</si>
  <si>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</si>
  <si>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</si>
  <si>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</si>
  <si>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</si>
  <si>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</si>
  <si>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</si>
  <si>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</si>
  <si>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</si>
  <si>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</si>
  <si>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</si>
  <si>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</si>
  <si>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</si>
  <si>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</si>
  <si>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</si>
  <si>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</si>
  <si>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</si>
  <si>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</si>
  <si>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</si>
  <si>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</si>
  <si>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</si>
  <si>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</si>
  <si>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</si>
  <si>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</si>
  <si>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</si>
  <si>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</si>
  <si>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</si>
  <si>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</si>
  <si>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</si>
  <si>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</si>
  <si>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</si>
  <si>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</si>
  <si>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</si>
  <si>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</si>
  <si>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</si>
  <si>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</si>
  <si>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</si>
  <si>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</si>
  <si>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</si>
  <si>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</si>
  <si>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</si>
  <si>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</si>
  <si>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</si>
  <si>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</si>
  <si>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</si>
  <si>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</si>
  <si>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</si>
  <si>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</si>
  <si>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</si>
  <si>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</si>
  <si>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</si>
  <si>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</si>
  <si>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</si>
  <si>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</si>
  <si>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</si>
  <si>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</si>
  <si>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</si>
  <si>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</si>
  <si>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</si>
  <si>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</si>
  <si>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</si>
  <si>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</si>
  <si>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</si>
  <si>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</si>
  <si>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</si>
  <si>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</si>
  <si>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</si>
  <si>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</si>
  <si>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</si>
  <si>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</si>
  <si>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</si>
  <si>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</si>
  <si>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</si>
  <si>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</si>
  <si>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</si>
  <si>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</si>
  <si>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</si>
  <si>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</si>
  <si>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</si>
  <si>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</si>
  <si>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</si>
  <si>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</si>
  <si>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</si>
  <si>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</si>
  <si>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</si>
  <si>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</si>
  <si>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</si>
  <si>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</si>
  <si>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</si>
  <si>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</si>
  <si>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</si>
  <si>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</si>
  <si>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</si>
  <si>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</si>
  <si>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</si>
  <si>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</si>
  <si>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</si>
  <si>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</si>
  <si>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</si>
  <si>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</si>
  <si>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</si>
  <si>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</si>
  <si>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</si>
  <si>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</si>
  <si>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</si>
  <si>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</si>
  <si>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</si>
  <si>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</si>
  <si>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</si>
  <si>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</si>
  <si>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</si>
  <si>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</si>
  <si>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</si>
  <si>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</si>
  <si>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</si>
  <si>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</si>
  <si>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</si>
  <si>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</si>
  <si>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</si>
  <si>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</si>
  <si>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</si>
  <si>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</si>
  <si>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</si>
  <si>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</si>
  <si>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</si>
  <si>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</si>
  <si>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</si>
  <si>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</si>
  <si>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</si>
  <si>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</si>
  <si>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</si>
  <si>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</si>
  <si>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</si>
  <si>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</si>
  <si>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</si>
  <si>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</si>
  <si>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</si>
  <si>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</si>
  <si>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</si>
  <si>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</si>
  <si>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</si>
  <si>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</si>
  <si>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</si>
  <si>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</si>
  <si>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</si>
  <si>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</si>
  <si>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</si>
  <si>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</si>
  <si>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</si>
  <si>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</si>
  <si>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</si>
  <si>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</si>
  <si>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</si>
  <si>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</si>
  <si>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</si>
  <si>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</si>
  <si>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</si>
  <si>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</si>
  <si>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</si>
  <si>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</si>
  <si>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</si>
  <si>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</si>
  <si>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</si>
  <si>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</si>
  <si>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</si>
  <si>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</si>
  <si>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</si>
  <si>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</si>
  <si>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</si>
  <si>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</si>
  <si>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</si>
  <si>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</si>
  <si>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</si>
  <si>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</si>
  <si>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</si>
  <si>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</si>
  <si>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</si>
  <si>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</si>
  <si>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</si>
  <si>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</si>
  <si>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</si>
  <si>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</si>
  <si>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</si>
  <si>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</si>
  <si>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</si>
  <si>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</si>
  <si>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</si>
  <si>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</si>
  <si>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</si>
  <si>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</si>
  <si>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</si>
  <si>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</si>
  <si>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</si>
  <si>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</si>
  <si>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</si>
  <si>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</si>
  <si>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</si>
  <si>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</si>
  <si>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</si>
  <si>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</si>
  <si>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</si>
  <si>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</si>
  <si>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</si>
  <si>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</si>
  <si>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</si>
  <si>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</si>
  <si>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</si>
  <si>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</si>
  <si>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</si>
  <si>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</si>
  <si>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</si>
  <si>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</si>
  <si>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</si>
  <si>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</si>
  <si>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</si>
  <si>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</si>
  <si>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</si>
  <si>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</si>
  <si>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</si>
  <si>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</si>
  <si>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</si>
  <si>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</si>
  <si>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</si>
  <si>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</si>
  <si>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</si>
  <si>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</si>
  <si>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</si>
  <si>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</si>
  <si>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</si>
  <si>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</si>
  <si>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</si>
  <si>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</si>
  <si>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</si>
  <si>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</si>
  <si>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</si>
  <si>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</si>
  <si>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</si>
  <si>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</si>
  <si>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</si>
  <si>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</si>
  <si>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</si>
  <si>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</si>
  <si>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</si>
  <si>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</si>
  <si>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</si>
  <si>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</si>
  <si>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</si>
  <si>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</si>
  <si>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</si>
  <si>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</si>
  <si>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</si>
  <si>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</si>
  <si>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</si>
  <si>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</si>
  <si>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</si>
  <si>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</si>
  <si>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</si>
  <si>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</si>
  <si>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</si>
  <si>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</si>
  <si>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</si>
  <si>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</si>
  <si>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</si>
  <si>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</si>
  <si>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</si>
  <si>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</si>
  <si>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</si>
  <si>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</si>
  <si>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</si>
  <si>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</si>
  <si>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</si>
  <si>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</si>
  <si>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</si>
  <si>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</si>
  <si>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</si>
  <si>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</si>
  <si>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</si>
  <si>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</si>
  <si>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</si>
  <si>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</si>
  <si>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</si>
  <si>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</si>
  <si>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</si>
  <si>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</si>
  <si>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</si>
  <si>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</si>
  <si>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</si>
  <si>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</si>
  <si>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</si>
  <si>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</si>
  <si>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</si>
  <si>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</si>
  <si>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</si>
  <si>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</si>
  <si>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</si>
  <si>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</si>
  <si>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</si>
  <si>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</si>
  <si>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</si>
  <si>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</si>
  <si>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</si>
  <si>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</si>
  <si>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</si>
  <si>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</si>
  <si>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</si>
  <si>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</si>
  <si>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</si>
  <si>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</si>
  <si>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</si>
  <si>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</si>
  <si>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</si>
  <si>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</si>
  <si>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</si>
  <si>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</si>
  <si>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</si>
  <si>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</si>
  <si>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</si>
  <si>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</si>
  <si>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</si>
  <si>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</si>
  <si>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</si>
  <si>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</si>
  <si>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</si>
  <si>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</si>
  <si>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</si>
  <si>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</si>
  <si>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</si>
  <si>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</si>
  <si>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</si>
  <si>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</si>
  <si>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</si>
  <si>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</si>
  <si>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</si>
  <si>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</si>
  <si>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</si>
  <si>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</si>
  <si>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</si>
  <si>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</si>
  <si>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</si>
  <si>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</si>
  <si>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</si>
  <si>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</si>
  <si>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</si>
  <si>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</si>
  <si>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</si>
  <si>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</si>
  <si>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</si>
  <si>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</si>
  <si>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</si>
  <si>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</si>
  <si>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</si>
  <si>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</si>
  <si>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</si>
  <si>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</si>
  <si>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</si>
  <si>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</si>
  <si>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</si>
  <si>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</si>
  <si>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</si>
  <si>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</si>
  <si>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</si>
  <si>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</si>
  <si>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</si>
  <si>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</si>
  <si>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</si>
  <si>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</si>
  <si>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</si>
  <si>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</si>
  <si>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</si>
  <si>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</si>
  <si>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</si>
  <si>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</si>
  <si>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</si>
  <si>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</si>
  <si>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</si>
  <si>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</si>
  <si>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</si>
  <si>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</si>
  <si>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</si>
  <si>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</si>
  <si>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</si>
  <si>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</si>
  <si>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</si>
  <si>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</si>
  <si>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</si>
  <si>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</si>
  <si>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</si>
  <si>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</si>
  <si>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</si>
  <si>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</si>
  <si>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</si>
  <si>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</si>
  <si>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</si>
  <si>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</si>
  <si>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</si>
  <si>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</si>
  <si>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</si>
  <si>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</si>
  <si>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</si>
  <si>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</si>
  <si>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</si>
  <si>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</si>
  <si>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</si>
  <si>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</si>
  <si>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</si>
  <si>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</si>
  <si>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</si>
  <si>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</si>
  <si>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</si>
  <si>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</si>
  <si>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</si>
  <si>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</si>
  <si>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</si>
  <si>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</si>
  <si>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</si>
  <si>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</si>
  <si>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</si>
  <si>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</si>
  <si>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</si>
  <si>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</si>
  <si>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</si>
  <si>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</si>
  <si>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</si>
  <si>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</si>
  <si>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</si>
  <si>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</si>
  <si>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</si>
  <si>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</si>
  <si>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</si>
  <si>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</si>
  <si>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</si>
  <si>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</si>
  <si>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</si>
  <si>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</si>
  <si>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</si>
  <si>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</si>
  <si>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</si>
  <si>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</si>
  <si>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</si>
  <si>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</si>
  <si>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</si>
  <si>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</si>
  <si>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</si>
  <si>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</si>
  <si>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</si>
  <si>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</si>
  <si>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</si>
  <si>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</si>
  <si>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</si>
  <si>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</si>
  <si>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</si>
  <si>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</si>
  <si>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</si>
  <si>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</si>
  <si>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</si>
  <si>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</si>
  <si>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</si>
  <si>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</si>
  <si>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</si>
  <si>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</si>
  <si>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</si>
  <si>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</si>
  <si>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</si>
  <si>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</si>
  <si>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</si>
  <si>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</si>
  <si>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</si>
  <si>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</si>
  <si>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</si>
  <si>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</si>
  <si>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</si>
  <si>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</si>
  <si>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</si>
  <si>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</si>
  <si>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</si>
  <si>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</si>
  <si>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</si>
  <si>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</si>
  <si>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</si>
  <si>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</si>
  <si>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</si>
  <si>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</si>
  <si>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</si>
  <si>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</si>
  <si>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</si>
  <si>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</si>
  <si>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</si>
  <si>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</si>
  <si>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</si>
  <si>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</si>
  <si>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</si>
  <si>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</si>
  <si>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</si>
  <si>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</si>
  <si>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</si>
  <si>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</si>
  <si>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</si>
  <si>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</si>
  <si>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</si>
  <si>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</si>
  <si>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</si>
  <si>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</si>
  <si>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</si>
  <si>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</si>
  <si>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</si>
  <si>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</si>
  <si>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</si>
  <si>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</si>
  <si>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</si>
  <si>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</si>
  <si>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</si>
  <si>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</si>
  <si>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</si>
  <si>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</si>
  <si>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</si>
  <si>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</si>
  <si>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</si>
  <si>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</si>
  <si>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</si>
  <si>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</si>
  <si>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</si>
  <si>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</si>
  <si>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</si>
  <si>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</si>
  <si>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</si>
  <si>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</si>
  <si>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</si>
  <si>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</si>
  <si>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</si>
  <si>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</si>
  <si>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</si>
  <si>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</si>
  <si>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</si>
  <si>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</si>
  <si>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</si>
  <si>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</si>
  <si>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</si>
  <si>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</si>
  <si>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</si>
  <si>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</si>
  <si>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</si>
  <si>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</si>
  <si>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</si>
  <si>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</si>
  <si>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</si>
  <si>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</si>
  <si>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</si>
  <si>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</si>
  <si>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</si>
  <si>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</si>
  <si>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</si>
  <si>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</si>
  <si>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</si>
  <si>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</si>
  <si>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</si>
  <si>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</si>
  <si>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</si>
  <si>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</si>
  <si>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</si>
  <si>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</si>
  <si>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</si>
  <si>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</si>
  <si>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</si>
  <si>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</si>
  <si>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</si>
  <si>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</si>
  <si>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</si>
  <si>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</si>
  <si>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</si>
  <si>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</si>
  <si>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</si>
  <si>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</si>
  <si>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</si>
  <si>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</si>
  <si>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</si>
  <si>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</si>
  <si>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</si>
  <si>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</si>
  <si>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</si>
  <si>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</si>
  <si>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</si>
  <si>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</si>
  <si>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</si>
  <si>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</si>
  <si>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</si>
  <si>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</si>
  <si>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</si>
  <si>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</si>
  <si>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</si>
  <si>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</si>
  <si>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</si>
  <si>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</si>
  <si>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</si>
  <si>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</si>
  <si>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</si>
  <si>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</si>
  <si>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</si>
  <si>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</si>
  <si>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</si>
  <si>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</si>
  <si>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</si>
  <si>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</si>
  <si>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</si>
  <si>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</si>
  <si>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</si>
  <si>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</si>
  <si>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</si>
  <si>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</si>
  <si>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</si>
  <si>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</si>
  <si>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</si>
  <si>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</si>
  <si>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</si>
  <si>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</si>
  <si>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</si>
  <si>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</si>
  <si>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</si>
  <si>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</si>
  <si>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</si>
  <si>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</si>
  <si>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</si>
  <si>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</si>
  <si>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</si>
  <si>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</si>
  <si>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</si>
  <si>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</si>
  <si>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</si>
  <si>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</si>
  <si>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</si>
  <si>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</si>
  <si>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</si>
  <si>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</si>
  <si>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</si>
  <si>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</si>
  <si>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</si>
  <si>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</si>
  <si>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</si>
  <si>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</si>
  <si>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</si>
  <si>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</si>
  <si>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</si>
  <si>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</si>
  <si>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</si>
  <si>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</si>
  <si>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</si>
  <si>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</si>
  <si>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</si>
  <si>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</si>
  <si>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</si>
  <si>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</si>
  <si>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</si>
  <si>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</si>
  <si>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</si>
  <si>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</si>
  <si>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</si>
  <si>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</si>
  <si>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</si>
  <si>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</si>
  <si>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</si>
  <si>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</si>
  <si>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</si>
  <si>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</si>
  <si>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</si>
  <si>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</si>
  <si>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</si>
  <si>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</si>
  <si>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</si>
  <si>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</si>
  <si>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</si>
  <si>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</si>
  <si>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</si>
  <si>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</si>
  <si>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</si>
  <si>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</si>
  <si>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</si>
  <si>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</si>
  <si>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</si>
  <si>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</si>
  <si>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</si>
  <si>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</si>
  <si>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</si>
  <si>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</si>
  <si>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</si>
  <si>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</si>
  <si>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</si>
  <si>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</si>
  <si>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</si>
  <si>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</si>
  <si>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</si>
  <si>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</si>
  <si>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</si>
  <si>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</si>
  <si>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</si>
  <si>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</si>
  <si>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</si>
  <si>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</si>
  <si>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</si>
  <si>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</si>
  <si>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</si>
  <si>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</si>
  <si>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</si>
  <si>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</si>
  <si>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</si>
  <si>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</si>
  <si>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</si>
  <si>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</si>
  <si>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</si>
  <si>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</si>
  <si>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</si>
  <si>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</si>
  <si>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</si>
  <si>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</si>
  <si>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</si>
  <si>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</si>
  <si>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</si>
  <si>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</si>
  <si>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</si>
  <si>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</si>
  <si>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</si>
  <si>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</si>
  <si>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</si>
  <si>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</si>
  <si>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</si>
  <si>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</si>
  <si>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</si>
  <si>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</si>
  <si>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</si>
  <si>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</si>
  <si>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</si>
  <si>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</si>
  <si>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</si>
  <si>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</si>
  <si>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</si>
  <si>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</si>
  <si>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</si>
  <si>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</si>
  <si>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</si>
  <si>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</si>
  <si>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</si>
  <si>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</si>
  <si>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</si>
  <si>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</si>
  <si>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</si>
  <si>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</si>
  <si>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</si>
  <si>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</si>
  <si>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</si>
  <si>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</si>
  <si>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</si>
  <si>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</si>
  <si>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</si>
  <si>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</si>
  <si>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</si>
  <si>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</si>
  <si>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</si>
  <si>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</si>
  <si>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</si>
  <si>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</si>
  <si>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</si>
  <si>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</si>
  <si>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</si>
  <si>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</si>
  <si>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</si>
  <si>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</si>
  <si>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</si>
  <si>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</si>
  <si>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</si>
  <si>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</si>
  <si>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</si>
  <si>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</si>
  <si>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</si>
  <si>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</si>
  <si>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</si>
  <si>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</si>
  <si>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</si>
  <si>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</si>
  <si>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</si>
  <si>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</si>
  <si>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</si>
  <si>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</si>
  <si>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</si>
  <si>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</si>
  <si>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</si>
  <si>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</si>
  <si>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</si>
  <si>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</si>
  <si>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</si>
  <si>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</si>
  <si>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</si>
  <si>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</si>
  <si>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</si>
  <si>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</si>
  <si>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</si>
  <si>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</si>
  <si>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</si>
  <si>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</si>
  <si>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</si>
  <si>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</si>
  <si>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</si>
  <si>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</si>
  <si>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</si>
  <si>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</si>
  <si>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</si>
  <si>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</si>
  <si>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</si>
  <si>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</si>
  <si>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</si>
  <si>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</si>
  <si>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</si>
  <si>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</si>
  <si>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</si>
  <si>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</si>
  <si>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</si>
  <si>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</si>
  <si>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</si>
  <si>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</si>
  <si>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</si>
  <si>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</si>
  <si>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</si>
  <si>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</si>
  <si>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</si>
  <si>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</si>
  <si>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</si>
  <si>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</si>
  <si>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</si>
  <si>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</si>
  <si>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</si>
  <si>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</si>
  <si>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</si>
  <si>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</si>
  <si>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</si>
  <si>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</si>
  <si>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</si>
  <si>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</si>
  <si>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</si>
  <si>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</si>
  <si>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</si>
  <si>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</si>
  <si>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</si>
  <si>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</si>
  <si>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</si>
  <si>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</si>
  <si>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</si>
  <si>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</si>
  <si>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</si>
  <si>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</si>
  <si>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</si>
  <si>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</si>
  <si>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</si>
  <si>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</si>
  <si>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</si>
  <si>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</si>
  <si>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</si>
  <si>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</si>
  <si>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</si>
  <si>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</si>
  <si>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</si>
  <si>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</si>
  <si>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</si>
  <si>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</si>
  <si>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</si>
  <si>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</si>
  <si>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</si>
  <si>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</si>
  <si>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</si>
  <si>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</si>
  <si>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</si>
  <si>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</si>
  <si>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</si>
  <si>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</si>
  <si>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</si>
  <si>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</si>
  <si>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</si>
  <si>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</si>
  <si>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</si>
  <si>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</si>
  <si>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</si>
  <si>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</si>
  <si>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</si>
  <si>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</si>
  <si>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</si>
  <si>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</si>
  <si>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</si>
  <si>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</si>
  <si>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</si>
  <si>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</si>
  <si>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</si>
  <si>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</si>
  <si>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</si>
  <si>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</si>
  <si>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</si>
  <si>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</si>
  <si>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</si>
  <si>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</si>
  <si>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</si>
  <si>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</si>
  <si>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</si>
  <si>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</si>
  <si>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</si>
  <si>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</si>
  <si>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</si>
  <si>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</si>
  <si>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</si>
  <si>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</si>
  <si>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</si>
  <si>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</si>
  <si>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</si>
  <si>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</si>
  <si>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</si>
  <si>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</si>
  <si>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</si>
  <si>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</si>
  <si>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</si>
  <si>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</si>
  <si>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</si>
  <si>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</si>
  <si>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</si>
  <si>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</si>
  <si>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</si>
  <si>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</si>
  <si>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</si>
  <si>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</si>
  <si>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</si>
  <si>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</si>
  <si>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</si>
  <si>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</si>
  <si>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</si>
  <si>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</si>
  <si>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</si>
  <si>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</si>
  <si>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</si>
  <si>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</si>
  <si>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</si>
  <si>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</si>
  <si>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</si>
  <si>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</si>
  <si>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</si>
  <si>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</si>
  <si>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</si>
  <si>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</si>
  <si>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</si>
  <si>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</si>
  <si>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</si>
  <si>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</si>
  <si>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</si>
  <si>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</si>
  <si>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</si>
  <si>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</si>
  <si>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</si>
  <si>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</si>
  <si>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</si>
  <si>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</si>
  <si>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</si>
  <si>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</si>
  <si>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</si>
  <si>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</si>
  <si>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</si>
  <si>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</si>
  <si>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</si>
  <si>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</si>
  <si>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</si>
  <si>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</si>
  <si>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</si>
  <si>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</si>
  <si>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</si>
  <si>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</si>
  <si>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</si>
  <si>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</si>
  <si>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</si>
  <si>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</si>
  <si>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</si>
  <si>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</si>
  <si>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</si>
  <si>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</si>
  <si>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</si>
  <si>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</si>
  <si>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</si>
  <si>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</si>
  <si>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</si>
  <si>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</si>
  <si>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</si>
  <si>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</si>
  <si>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</si>
  <si>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</si>
  <si>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</si>
  <si>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</si>
  <si>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</si>
  <si>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</si>
  <si>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</si>
  <si>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</si>
  <si>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</si>
  <si>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</si>
  <si>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</si>
  <si>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</si>
  <si>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</si>
  <si>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</si>
  <si>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</si>
  <si>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</si>
  <si>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</si>
  <si>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</si>
  <si>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</si>
  <si>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</si>
  <si>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</si>
  <si>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</si>
  <si>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</si>
  <si>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</si>
  <si>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</si>
  <si>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</si>
  <si>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</si>
  <si>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</si>
  <si>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</si>
  <si>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</si>
  <si>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</si>
  <si>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</si>
  <si>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</si>
  <si>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</si>
  <si>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</si>
  <si>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</si>
  <si>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</si>
  <si>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</si>
  <si>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</si>
  <si>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</si>
  <si>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</si>
  <si>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</si>
  <si>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</si>
  <si>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</si>
  <si>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</si>
  <si>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</si>
  <si>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</si>
  <si>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</si>
  <si>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</si>
  <si>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</si>
  <si>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</si>
  <si>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</si>
  <si>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</si>
  <si>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</si>
  <si>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</si>
  <si>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</si>
  <si>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</si>
  <si>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</si>
  <si>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</si>
  <si>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</si>
  <si>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</si>
  <si>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</si>
  <si>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</si>
  <si>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</si>
  <si>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</si>
  <si>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</si>
  <si>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</si>
  <si>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</si>
  <si>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</si>
  <si>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</si>
  <si>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</si>
  <si>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</si>
  <si>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</si>
  <si>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</si>
  <si>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</si>
  <si>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</si>
  <si>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</si>
  <si>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</si>
  <si>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</si>
  <si>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</si>
  <si>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</si>
  <si>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</si>
  <si>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</si>
  <si>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</si>
  <si>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</si>
  <si>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</si>
  <si>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</si>
  <si>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</si>
  <si>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</si>
  <si>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</si>
  <si>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</si>
  <si>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</si>
  <si>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</si>
  <si>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</si>
  <si>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</si>
  <si>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</si>
  <si>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</si>
  <si>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</si>
  <si>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</si>
  <si>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</si>
  <si>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</si>
  <si>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</si>
  <si>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</si>
  <si>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</si>
  <si>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</si>
  <si>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</si>
  <si>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</si>
  <si>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</si>
  <si>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</si>
  <si>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</si>
  <si>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</si>
  <si>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</si>
  <si>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</si>
  <si>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</si>
  <si>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</si>
  <si>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</si>
  <si>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</si>
  <si>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</si>
  <si>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</si>
  <si>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</si>
  <si>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</si>
  <si>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</si>
  <si>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</si>
  <si>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</si>
  <si>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</si>
  <si>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</si>
  <si>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</si>
  <si>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</si>
  <si>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</si>
  <si>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</si>
  <si>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</si>
  <si>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</si>
  <si>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</si>
  <si>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</si>
  <si>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</si>
  <si>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</si>
  <si>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</si>
  <si>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</si>
  <si>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</si>
  <si>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</si>
  <si>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</si>
  <si>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</si>
  <si>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</si>
  <si>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</si>
  <si>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</si>
  <si>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</si>
  <si>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</si>
  <si>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</si>
  <si>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</si>
  <si>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</si>
  <si>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</si>
  <si>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</si>
  <si>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</si>
  <si>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</si>
  <si>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</si>
  <si>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</si>
  <si>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</si>
  <si>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</si>
  <si>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</si>
  <si>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</si>
  <si>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</si>
  <si>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</si>
  <si>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</si>
  <si>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</si>
  <si>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</si>
  <si>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</si>
  <si>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</si>
  <si>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</si>
  <si>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</si>
  <si>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</si>
  <si>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</si>
  <si>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</si>
  <si>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</si>
  <si>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</si>
  <si>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</si>
  <si>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</si>
  <si>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</si>
  <si>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</si>
  <si>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</si>
  <si>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</si>
  <si>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</si>
  <si>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</si>
  <si>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</si>
  <si>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</si>
  <si>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</si>
  <si>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</si>
  <si>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</si>
  <si>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</si>
  <si>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</si>
  <si>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</si>
  <si>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</si>
  <si>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</si>
  <si>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</si>
  <si>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</si>
  <si>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</si>
  <si>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</si>
  <si>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</si>
  <si>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</si>
  <si>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</si>
  <si>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</si>
  <si>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</si>
  <si>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</si>
  <si>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</si>
  <si>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</si>
  <si>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</si>
  <si>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</si>
  <si>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</si>
  <si>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</si>
  <si>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</si>
  <si>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</si>
  <si>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</si>
  <si>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</si>
  <si>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</si>
  <si>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</si>
  <si>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</si>
  <si>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</si>
  <si>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</si>
  <si>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</si>
  <si>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</si>
  <si>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</si>
  <si>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</si>
  <si>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</si>
  <si>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</si>
  <si>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</si>
  <si>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</si>
  <si>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</si>
  <si>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</si>
  <si>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</si>
  <si>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</si>
  <si>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</si>
  <si>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</si>
  <si>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</si>
  <si>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</si>
  <si>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</si>
  <si>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</si>
  <si>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</si>
  <si>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</si>
  <si>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</si>
  <si>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</si>
  <si>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</si>
  <si>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</si>
  <si>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</si>
  <si>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</si>
  <si>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</si>
  <si>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</si>
  <si>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</si>
  <si>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</si>
  <si>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</si>
  <si>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</si>
  <si>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</si>
  <si>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</si>
  <si>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</si>
  <si>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</si>
  <si>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</si>
  <si>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</si>
  <si>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</si>
  <si>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</si>
  <si>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</si>
  <si>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</si>
  <si>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</si>
  <si>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</si>
  <si>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</si>
  <si>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</si>
  <si>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</si>
  <si>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</si>
  <si>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</si>
  <si>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</si>
  <si>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</si>
  <si>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</si>
  <si>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</si>
  <si>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</si>
  <si>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</si>
  <si>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</si>
  <si>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</si>
  <si>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</si>
  <si>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</si>
  <si>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</si>
  <si>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</si>
  <si>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</si>
  <si>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</si>
  <si>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</si>
  <si>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</si>
  <si>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</si>
  <si>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</si>
  <si>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</si>
  <si>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</si>
  <si>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</si>
  <si>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</si>
  <si>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</si>
  <si>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</si>
  <si>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</si>
  <si>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</si>
  <si>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</si>
  <si>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</si>
  <si>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</si>
  <si>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</si>
  <si>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</si>
  <si>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</si>
  <si>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</si>
  <si>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</si>
  <si>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</si>
  <si>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</si>
  <si>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</si>
  <si>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</si>
  <si>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</si>
  <si>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</si>
  <si>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</si>
  <si>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</si>
  <si>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</si>
  <si>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</si>
  <si>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</si>
  <si>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</si>
  <si>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</si>
  <si>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</si>
  <si>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</si>
  <si>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</si>
  <si>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</si>
  <si>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</si>
  <si>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</si>
  <si>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</si>
  <si>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</si>
  <si>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</si>
  <si>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</si>
  <si>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</si>
  <si>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</si>
  <si>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</si>
  <si>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</si>
  <si>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</si>
  <si>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</si>
  <si>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</si>
  <si>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</si>
  <si>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</si>
  <si>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</si>
  <si>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</si>
  <si>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</si>
  <si>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</si>
  <si>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</si>
  <si>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</si>
  <si>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</si>
  <si>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</si>
  <si>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</si>
  <si>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</si>
  <si>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</si>
  <si>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</si>
  <si>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</si>
  <si>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</si>
  <si>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</si>
  <si>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</si>
  <si>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</si>
  <si>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</si>
  <si>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</si>
  <si>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</si>
  <si>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</si>
  <si>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</si>
  <si>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</si>
  <si>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</si>
  <si>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</si>
  <si>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</si>
  <si>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</si>
  <si>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</si>
  <si>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</si>
  <si>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</si>
  <si>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</si>
  <si>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</si>
  <si>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</si>
  <si>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</si>
  <si>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</si>
  <si>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</si>
  <si>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</si>
  <si>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</si>
  <si>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</si>
  <si>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</si>
  <si>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</si>
  <si>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</si>
  <si>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</si>
  <si>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</si>
  <si>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</si>
  <si>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</si>
  <si>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</si>
  <si>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</si>
  <si>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</si>
  <si>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</si>
  <si>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</si>
  <si>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</si>
  <si>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</si>
  <si>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</si>
  <si>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</si>
  <si>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</si>
  <si>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</si>
  <si>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</si>
  <si>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</si>
  <si>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</si>
  <si>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</si>
  <si>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</si>
  <si>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</si>
  <si>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</si>
  <si>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</si>
  <si>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</si>
  <si>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</si>
  <si>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</si>
  <si>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</si>
  <si>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</si>
  <si>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</si>
  <si>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</si>
  <si>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</si>
  <si>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</si>
  <si>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</si>
  <si>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</si>
  <si>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</si>
  <si>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</si>
  <si>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</si>
  <si>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</si>
  <si>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</si>
  <si>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</si>
  <si>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</si>
  <si>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</si>
  <si>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</si>
  <si>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</si>
  <si>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</si>
  <si>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</si>
  <si>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</si>
  <si>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</si>
  <si>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</si>
  <si>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</si>
  <si>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</si>
  <si>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</si>
  <si>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</si>
  <si>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</si>
  <si>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</si>
  <si>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</si>
  <si>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</si>
  <si>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</si>
  <si>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</si>
  <si>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</si>
  <si>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</si>
  <si>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</si>
  <si>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</si>
  <si>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</si>
  <si>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</si>
  <si>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</si>
  <si>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</si>
  <si>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</si>
  <si>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</si>
  <si>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</si>
  <si>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</si>
  <si>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</si>
  <si>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</si>
  <si>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</si>
  <si>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</si>
  <si>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</si>
  <si>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</si>
  <si>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</si>
  <si>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</si>
  <si>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</si>
  <si>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</si>
  <si>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</si>
  <si>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</si>
  <si>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</si>
  <si>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</si>
  <si>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</si>
  <si>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</si>
  <si>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</si>
  <si>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</si>
  <si>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</si>
  <si>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</si>
  <si>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</si>
  <si>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</si>
  <si>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</si>
  <si>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</si>
  <si>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</si>
  <si>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</si>
  <si>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</si>
  <si>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</si>
  <si>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</si>
  <si>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</si>
  <si>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</si>
  <si>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</si>
  <si>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</si>
  <si>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</si>
  <si>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</si>
  <si>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</si>
  <si>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</si>
  <si>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</si>
  <si>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</si>
  <si>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</si>
  <si>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</si>
  <si>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</si>
  <si>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</si>
  <si>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</si>
  <si>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</si>
  <si>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</si>
  <si>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</si>
  <si>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</si>
  <si>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</si>
  <si>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</si>
  <si>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</si>
  <si>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</si>
  <si>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</si>
  <si>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</si>
  <si>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</si>
  <si>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</si>
  <si>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</si>
  <si>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</si>
  <si>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</si>
  <si>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</si>
  <si>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</si>
  <si>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</si>
  <si>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</si>
  <si>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</si>
  <si>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</si>
  <si>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</si>
  <si>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</si>
  <si>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</si>
  <si>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</si>
  <si>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</si>
  <si>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</si>
  <si>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</si>
  <si>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</si>
  <si>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</si>
  <si>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</si>
  <si>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</si>
  <si>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</si>
  <si>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</si>
  <si>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</si>
  <si>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</si>
  <si>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</si>
  <si>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</si>
  <si>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</si>
  <si>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</si>
  <si>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</si>
  <si>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</si>
  <si>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</si>
  <si>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</si>
  <si>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</si>
  <si>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</si>
  <si>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</si>
  <si>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</si>
  <si>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</si>
  <si>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</si>
  <si>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</si>
  <si>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</si>
  <si>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</si>
  <si>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</si>
  <si>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</si>
  <si>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</si>
  <si>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</si>
  <si>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</si>
  <si>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</si>
  <si>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</si>
  <si>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</si>
  <si>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</si>
  <si>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</si>
  <si>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</si>
  <si>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</si>
  <si>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</si>
  <si>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</si>
  <si>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</si>
  <si>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</si>
  <si>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</si>
  <si>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</si>
  <si>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</si>
  <si>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</si>
  <si>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</si>
  <si>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</si>
  <si>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</si>
  <si>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</si>
  <si>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</si>
  <si>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</si>
  <si>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</si>
  <si>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</si>
  <si>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</si>
  <si>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</si>
  <si>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</si>
  <si>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</si>
  <si>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</si>
  <si>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</si>
  <si>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</si>
  <si>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</si>
  <si>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</si>
  <si>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</si>
  <si>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</si>
  <si>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</si>
  <si>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</si>
  <si>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</si>
  <si>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</si>
  <si>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</si>
  <si>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</si>
  <si>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</si>
  <si>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</si>
  <si>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</si>
  <si>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</si>
  <si>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</si>
  <si>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</si>
  <si>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</si>
  <si>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</si>
  <si>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</si>
  <si>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</si>
  <si>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</si>
  <si>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</si>
  <si>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</si>
  <si>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</si>
  <si>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</si>
  <si>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</si>
  <si>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</si>
  <si>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</si>
  <si>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</si>
  <si>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</si>
  <si>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</si>
  <si>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</si>
  <si>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</si>
  <si>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</si>
  <si>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</si>
  <si>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</si>
  <si>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</si>
  <si>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</si>
  <si>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</si>
  <si>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</si>
  <si>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</si>
  <si>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</si>
  <si>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</si>
  <si>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</si>
  <si>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</si>
  <si>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</si>
  <si>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</si>
  <si>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</si>
  <si>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</si>
  <si>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</si>
  <si>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</si>
  <si>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</si>
  <si>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</si>
  <si>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</si>
  <si>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</si>
  <si>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</si>
  <si>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</si>
  <si>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</si>
  <si>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</si>
  <si>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</si>
  <si>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</si>
  <si>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</si>
  <si>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</si>
  <si>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</si>
  <si>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</si>
  <si>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</si>
  <si>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</si>
  <si>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</si>
  <si>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</si>
  <si>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</si>
  <si>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</si>
  <si>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</si>
  <si>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</si>
  <si>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</si>
  <si>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</si>
  <si>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</si>
  <si>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</si>
  <si>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</si>
  <si>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</si>
  <si>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</si>
  <si>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</si>
  <si>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</si>
  <si>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</si>
  <si>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</si>
  <si>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</si>
  <si>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</si>
  <si>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</si>
  <si>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</si>
  <si>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</si>
  <si>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</si>
  <si>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</si>
  <si>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</si>
  <si>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</si>
  <si>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</si>
  <si>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</si>
  <si>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</si>
  <si>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</si>
  <si>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</si>
  <si>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</si>
  <si>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</si>
  <si>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</si>
  <si>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</si>
  <si>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</si>
  <si>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</si>
  <si>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</si>
  <si>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</si>
  <si>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</si>
  <si>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</si>
  <si>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</si>
  <si>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</si>
  <si>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</si>
  <si>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</si>
  <si>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</si>
  <si>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</si>
  <si>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</si>
  <si>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</si>
  <si>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</si>
  <si>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</si>
  <si>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</si>
  <si>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</si>
  <si>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</si>
  <si>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</si>
  <si>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</si>
  <si>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</si>
  <si>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</si>
  <si>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</si>
  <si>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</si>
  <si>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</si>
  <si>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</si>
  <si>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</si>
  <si>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</si>
  <si>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</si>
  <si>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</si>
  <si>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</si>
  <si>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</si>
  <si>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</si>
  <si>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</si>
  <si>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</si>
  <si>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</si>
  <si>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</si>
  <si>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</si>
  <si>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</si>
  <si>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</si>
  <si>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</si>
  <si>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</si>
  <si>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</si>
  <si>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</si>
  <si>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</si>
  <si>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</si>
  <si>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</si>
  <si>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</si>
  <si>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</si>
  <si>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</si>
  <si>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</si>
  <si>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</si>
  <si>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</si>
  <si>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</si>
  <si>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</si>
  <si>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</si>
  <si>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</si>
  <si>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</si>
  <si>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</si>
  <si>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</si>
  <si>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</si>
  <si>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</si>
  <si>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</si>
  <si>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</si>
  <si>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</si>
  <si>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</si>
  <si>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</si>
  <si>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</si>
  <si>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</si>
  <si>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</si>
  <si>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</si>
  <si>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</si>
  <si>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</si>
  <si>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</si>
  <si>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</si>
  <si>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</si>
  <si>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</si>
  <si>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</si>
  <si>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</si>
  <si>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</si>
  <si>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</si>
  <si>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</si>
  <si>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</si>
  <si>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</si>
  <si>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</si>
  <si>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</si>
  <si>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</si>
  <si>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</si>
  <si>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</si>
  <si>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</si>
  <si>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</si>
  <si>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</si>
  <si>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</si>
  <si>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</si>
  <si>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</si>
  <si>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</si>
  <si>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</si>
  <si>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</si>
  <si>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</si>
  <si>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</si>
  <si>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</si>
  <si>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</si>
  <si>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</si>
  <si>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</si>
  <si>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</si>
  <si>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</si>
  <si>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</si>
  <si>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</si>
  <si>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</si>
  <si>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</si>
  <si>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</si>
  <si>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</si>
  <si>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</si>
  <si>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</si>
  <si>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</si>
  <si>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</si>
  <si>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</si>
  <si>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</si>
  <si>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</si>
  <si>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</si>
  <si>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</si>
  <si>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</si>
  <si>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</si>
  <si>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</si>
  <si>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</si>
  <si>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</si>
  <si>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</si>
  <si>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</si>
  <si>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</si>
  <si>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</si>
  <si>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</si>
  <si>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</si>
  <si>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</si>
  <si>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</si>
  <si>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</si>
  <si>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</si>
  <si>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</si>
  <si>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</si>
  <si>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</si>
  <si>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</si>
  <si>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</si>
  <si>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</si>
  <si>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</si>
  <si>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</si>
  <si>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</si>
  <si>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</si>
  <si>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</si>
  <si>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</si>
  <si>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</si>
  <si>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</si>
  <si>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</si>
  <si>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</si>
  <si>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</si>
  <si>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</si>
  <si>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</si>
  <si>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</si>
  <si>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</si>
  <si>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</si>
  <si>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</si>
  <si>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</si>
  <si>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</si>
  <si>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</si>
  <si>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</si>
  <si>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</si>
  <si>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</si>
  <si>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</si>
  <si>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</si>
  <si>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</si>
  <si>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</si>
  <si>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</si>
  <si>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</si>
  <si>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</si>
  <si>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</si>
  <si>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</si>
  <si>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</si>
  <si>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</si>
  <si>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</si>
  <si>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</si>
  <si>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</si>
  <si>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</si>
  <si>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</si>
  <si>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</si>
  <si>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</si>
  <si>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</si>
  <si>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</si>
  <si>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</si>
  <si>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</si>
  <si>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</si>
  <si>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</si>
  <si>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</si>
  <si>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</si>
  <si>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</si>
  <si>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</si>
  <si>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</si>
  <si>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</si>
  <si>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</si>
  <si>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</si>
  <si>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</si>
  <si>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</si>
  <si>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</si>
  <si>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</si>
  <si>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</si>
  <si>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</si>
  <si>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</si>
  <si>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</si>
  <si>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</si>
  <si>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</si>
  <si>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</si>
  <si>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</si>
  <si>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</si>
  <si>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</si>
  <si>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</si>
  <si>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</si>
  <si>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</si>
  <si>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</si>
  <si>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</si>
  <si>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</si>
  <si>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</si>
  <si>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</si>
  <si>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</si>
  <si>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</si>
  <si>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</si>
  <si>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</si>
  <si>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</si>
  <si>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</si>
  <si>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</si>
  <si>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</si>
  <si>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</si>
  <si>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</si>
  <si>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</si>
  <si>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</si>
  <si>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</si>
  <si>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</si>
  <si>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</si>
  <si>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</si>
  <si>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</si>
  <si>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</si>
  <si>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</si>
  <si>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</si>
  <si>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</si>
  <si>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</si>
  <si>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</si>
  <si>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</si>
  <si>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</si>
  <si>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</si>
  <si>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</si>
  <si>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</si>
  <si>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</si>
  <si>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</si>
  <si>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</si>
  <si>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</si>
  <si>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</si>
  <si>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</si>
  <si>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</si>
  <si>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</si>
  <si>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</si>
  <si>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</si>
  <si>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</si>
  <si>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</si>
  <si>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</si>
  <si>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</si>
  <si>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</si>
  <si>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</si>
  <si>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</si>
  <si>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</si>
  <si>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</si>
  <si>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</si>
  <si>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</si>
  <si>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</si>
  <si>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</si>
  <si>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</si>
  <si>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</si>
  <si>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</si>
  <si>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</si>
  <si>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</si>
  <si>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</si>
  <si>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</si>
  <si>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</si>
  <si>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</si>
  <si>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</si>
  <si>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</si>
  <si>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</si>
  <si>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</si>
  <si>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</si>
  <si>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</si>
  <si>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</si>
  <si>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</si>
  <si>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</si>
  <si>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</si>
  <si>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</si>
  <si>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</si>
  <si>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</si>
  <si>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</si>
  <si>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</si>
  <si>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</si>
  <si>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</si>
  <si>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</si>
  <si>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</si>
  <si>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</si>
  <si>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</si>
  <si>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</si>
  <si>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</si>
  <si>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</si>
  <si>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</si>
  <si>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</si>
  <si>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</si>
  <si>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</si>
  <si>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</si>
  <si>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</si>
  <si>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</si>
  <si>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</si>
  <si>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</si>
  <si>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</si>
  <si>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</si>
  <si>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</si>
  <si>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</si>
  <si>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</si>
  <si>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</si>
  <si>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</si>
  <si>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</si>
  <si>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</si>
  <si>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</si>
  <si>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</si>
  <si>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</si>
  <si>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</si>
  <si>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</si>
  <si>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</si>
  <si>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</si>
  <si>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</si>
  <si>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</si>
  <si>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</si>
  <si>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</si>
  <si>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</si>
  <si>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</si>
  <si>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</si>
  <si>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</si>
  <si>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</si>
  <si>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</si>
  <si>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</si>
  <si>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</si>
  <si>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</si>
  <si>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</si>
  <si>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</si>
  <si>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</si>
  <si>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</si>
  <si>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</si>
  <si>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</si>
  <si>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</si>
  <si>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</si>
  <si>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</si>
  <si>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</si>
  <si>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</si>
  <si>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</si>
  <si>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</si>
  <si>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</si>
  <si>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</si>
  <si>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</si>
  <si>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</si>
  <si>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</si>
  <si>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</si>
  <si>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</si>
  <si>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</si>
  <si>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</si>
  <si>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</si>
  <si>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</si>
  <si>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</si>
  <si>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</si>
  <si>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</si>
  <si>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</si>
  <si>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</si>
  <si>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</si>
  <si>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</si>
  <si>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</si>
  <si>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</si>
  <si>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</si>
  <si>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</si>
  <si>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</si>
  <si>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</si>
  <si>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</si>
  <si>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</si>
  <si>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</si>
  <si>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</si>
  <si>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</si>
  <si>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</si>
  <si>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</si>
  <si>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</si>
  <si>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</si>
  <si>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</si>
  <si>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</si>
  <si>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</si>
  <si>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</si>
  <si>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</si>
  <si>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</si>
  <si>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</si>
  <si>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</si>
  <si>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</si>
  <si>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</si>
  <si>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</si>
  <si>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</si>
  <si>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</si>
  <si>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</si>
  <si>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</si>
  <si>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</si>
  <si>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</si>
  <si>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</si>
  <si>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</si>
  <si>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</si>
  <si>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</si>
  <si>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</si>
  <si>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</si>
  <si>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</si>
  <si>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</si>
  <si>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</si>
  <si>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</si>
  <si>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</si>
  <si>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</si>
  <si>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</si>
  <si>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</si>
  <si>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</si>
  <si>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</si>
  <si>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</si>
  <si>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</si>
  <si>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</si>
  <si>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</si>
  <si>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</si>
  <si>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</si>
  <si>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</si>
  <si>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</si>
  <si>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</si>
  <si>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</si>
  <si>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</si>
  <si>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</si>
  <si>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</si>
  <si>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</si>
  <si>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</si>
  <si>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</si>
  <si>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</si>
  <si>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</si>
  <si>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</si>
  <si>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</si>
  <si>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</si>
  <si>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</si>
  <si>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</si>
  <si>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</si>
  <si>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</si>
  <si>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</si>
  <si>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</si>
  <si>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</si>
  <si>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</si>
  <si>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</si>
  <si>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</si>
  <si>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</si>
  <si>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</si>
  <si>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</si>
  <si>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</si>
  <si>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</si>
  <si>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</si>
  <si>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</si>
  <si>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</si>
  <si>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</si>
  <si>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</si>
  <si>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</si>
  <si>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</si>
  <si>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</si>
  <si>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</si>
  <si>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</si>
  <si>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</si>
  <si>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</si>
  <si>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</si>
  <si>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</si>
  <si>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</si>
  <si>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</si>
  <si>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</si>
  <si>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</si>
  <si>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</si>
  <si>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</si>
  <si>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</si>
  <si>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</si>
  <si>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</si>
  <si>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</si>
  <si>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</si>
  <si>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</si>
  <si>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</si>
  <si>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</si>
  <si>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</si>
  <si>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</si>
  <si>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</si>
  <si>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</si>
  <si>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</si>
  <si>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</si>
  <si>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</si>
  <si>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</si>
  <si>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</si>
  <si>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</si>
  <si>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</si>
  <si>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</si>
  <si>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</si>
  <si>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</si>
  <si>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</si>
  <si>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</si>
  <si>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</si>
  <si>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</si>
  <si>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</si>
  <si>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</si>
  <si>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</si>
  <si>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</si>
  <si>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</si>
  <si>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</si>
  <si>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</si>
  <si>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</si>
  <si>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</si>
  <si>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</si>
  <si>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</si>
  <si>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</si>
  <si>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</si>
  <si>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</si>
  <si>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</si>
  <si>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</si>
  <si>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</si>
  <si>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</si>
  <si>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</si>
  <si>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</si>
  <si>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</si>
  <si>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</si>
  <si>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</si>
  <si>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</si>
  <si>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</si>
  <si>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</si>
  <si>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</si>
  <si>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</si>
  <si>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</si>
  <si>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</si>
  <si>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</si>
  <si>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</si>
  <si>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</si>
  <si>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</si>
  <si>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</si>
  <si>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</si>
  <si>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</si>
  <si>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</si>
  <si>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</si>
  <si>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</si>
  <si>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</si>
  <si>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</si>
  <si>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</si>
  <si>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</si>
  <si>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</si>
  <si>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</si>
  <si>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</si>
  <si>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</si>
  <si>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</si>
  <si>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</si>
  <si>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</si>
  <si>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</si>
  <si>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</si>
  <si>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</si>
  <si>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</si>
  <si>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</si>
  <si>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</si>
  <si>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</si>
  <si>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</si>
  <si>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</si>
  <si>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</si>
  <si>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</si>
  <si>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</si>
  <si>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</si>
  <si>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</si>
  <si>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</si>
  <si>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</si>
  <si>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</si>
  <si>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</si>
  <si>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</si>
  <si>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</si>
  <si>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</si>
  <si>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</si>
  <si>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</si>
  <si>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</si>
  <si>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</si>
  <si>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</si>
  <si>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</si>
  <si>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</si>
  <si>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</si>
  <si>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</si>
  <si>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</si>
  <si>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</si>
  <si>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</si>
  <si>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</si>
  <si>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</si>
  <si>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</si>
  <si>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</si>
  <si>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</si>
  <si>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</si>
  <si>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</si>
  <si>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</si>
  <si>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</si>
  <si>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</si>
  <si>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</si>
  <si>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</si>
  <si>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</si>
  <si>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</si>
  <si>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</si>
  <si>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</si>
  <si>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</si>
  <si>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</si>
  <si>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</si>
  <si>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</si>
  <si>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</si>
  <si>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</si>
  <si>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</si>
  <si>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</si>
  <si>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</si>
  <si>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</si>
  <si>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</si>
  <si>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</si>
  <si>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</si>
  <si>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</si>
  <si>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</si>
  <si>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</si>
  <si>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</si>
  <si>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</si>
  <si>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</si>
  <si>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</si>
  <si>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</si>
  <si>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</si>
  <si>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</si>
  <si>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</si>
  <si>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</si>
  <si>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</si>
  <si>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</si>
  <si>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</si>
  <si>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</si>
  <si>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</si>
  <si>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</si>
  <si>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</si>
  <si>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</si>
  <si>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</si>
  <si>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</si>
  <si>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</si>
  <si>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</si>
  <si>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</si>
  <si>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</si>
  <si>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</si>
  <si>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</si>
  <si>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</si>
  <si>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</si>
  <si>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</si>
  <si>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</si>
  <si>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</si>
  <si>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</si>
  <si>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</si>
  <si>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</si>
  <si>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</si>
  <si>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</si>
  <si>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</si>
  <si>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</si>
  <si>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</si>
  <si>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</si>
  <si>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</si>
  <si>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</si>
  <si>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</si>
  <si>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</si>
  <si>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</si>
  <si>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</si>
  <si>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</si>
  <si>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</si>
  <si>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</si>
  <si>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</si>
  <si>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</si>
  <si>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</si>
  <si>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</si>
  <si>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</si>
  <si>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</si>
  <si>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</si>
  <si>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</si>
  <si>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</si>
  <si>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</si>
  <si>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</si>
  <si>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</si>
  <si>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</si>
  <si>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</si>
  <si>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</si>
  <si>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</si>
  <si>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</si>
  <si>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</si>
  <si>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</si>
  <si>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</si>
  <si>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</si>
  <si>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</si>
  <si>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</si>
  <si>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</si>
  <si>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</si>
  <si>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</si>
  <si>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</si>
  <si>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</si>
  <si>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</si>
  <si>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</si>
  <si>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</si>
  <si>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</si>
  <si>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</si>
  <si>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</si>
  <si>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</si>
  <si>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</si>
  <si>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</si>
  <si>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</si>
  <si>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</si>
  <si>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</si>
  <si>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</si>
  <si>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</si>
  <si>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</si>
  <si>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</si>
  <si>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</si>
  <si>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</si>
  <si>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</si>
  <si>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</si>
  <si>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</si>
  <si>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</si>
  <si>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</si>
  <si>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</si>
  <si>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</si>
  <si>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</si>
  <si>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</si>
  <si>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</si>
  <si>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</si>
  <si>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</si>
  <si>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</si>
  <si>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</si>
  <si>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</si>
  <si>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</si>
  <si>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</si>
  <si>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</si>
  <si>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</si>
  <si>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</si>
  <si>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</si>
  <si>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</si>
  <si>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</si>
  <si>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</si>
  <si>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</si>
  <si>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</si>
  <si>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</si>
  <si>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</si>
  <si>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</si>
  <si>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</si>
  <si>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</si>
  <si>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</si>
  <si>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</si>
  <si>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</si>
  <si>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</si>
  <si>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</si>
  <si>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</si>
  <si>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</si>
  <si>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</si>
  <si>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</si>
  <si>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</si>
  <si>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</si>
  <si>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</si>
  <si>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</si>
  <si>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</si>
  <si>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</si>
  <si>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</si>
  <si>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</si>
  <si>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</si>
  <si>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</si>
  <si>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</si>
  <si>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</si>
  <si>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</si>
  <si>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</si>
  <si>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</si>
  <si>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</si>
  <si>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</si>
  <si>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</si>
  <si>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</si>
  <si>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</si>
  <si>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</si>
  <si>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</si>
  <si>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</si>
  <si>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</si>
  <si>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</si>
  <si>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</si>
  <si>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</si>
  <si>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</si>
  <si>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</si>
  <si>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</si>
  <si>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</si>
  <si>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</si>
  <si>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</si>
  <si>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</si>
  <si>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</si>
  <si>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</si>
  <si>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</si>
  <si>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</si>
  <si>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</si>
  <si>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</si>
  <si>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</si>
  <si>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</si>
  <si>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</si>
  <si>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</si>
  <si>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</si>
  <si>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</si>
  <si>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</si>
  <si>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</si>
  <si>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</si>
  <si>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</si>
  <si>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</si>
  <si>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</si>
  <si>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</si>
  <si>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</si>
  <si>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</si>
  <si>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</si>
  <si>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</si>
  <si>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</si>
  <si>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</si>
  <si>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</si>
  <si>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</si>
  <si>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</si>
  <si>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</si>
  <si>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</si>
  <si>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</si>
  <si>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</si>
  <si>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</si>
  <si>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</si>
  <si>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</si>
  <si>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</si>
  <si>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</si>
  <si>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</si>
  <si>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</si>
  <si>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</si>
  <si>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</si>
  <si>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</si>
  <si>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</si>
  <si>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</si>
  <si>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</si>
  <si>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</si>
  <si>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</si>
  <si>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</si>
  <si>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</si>
  <si>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</si>
  <si>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</si>
  <si>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</si>
  <si>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</si>
  <si>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</si>
  <si>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</si>
  <si>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</si>
  <si>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</si>
  <si>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</si>
  <si>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</si>
  <si>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</si>
  <si>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</si>
  <si>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</si>
  <si>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</si>
  <si>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</si>
  <si>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</si>
  <si>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</si>
  <si>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</si>
  <si>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</si>
  <si>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</si>
  <si>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</si>
  <si>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</si>
  <si>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</si>
  <si>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</si>
  <si>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</si>
  <si>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</si>
  <si>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</si>
  <si>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</si>
  <si>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</si>
  <si>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</si>
  <si>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</si>
  <si>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</si>
  <si>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</si>
  <si>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</si>
  <si>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</si>
  <si>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</si>
  <si>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</si>
  <si>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</si>
  <si>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</si>
  <si>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</si>
  <si>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</si>
  <si>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</si>
  <si>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</si>
  <si>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</si>
  <si>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</si>
  <si>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</si>
  <si>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</si>
  <si>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</si>
  <si>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</si>
  <si>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</si>
  <si>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</si>
  <si>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</si>
  <si>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</si>
  <si>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</si>
  <si>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</si>
  <si>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</si>
  <si>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</si>
  <si>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</si>
  <si>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</si>
  <si>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</si>
  <si>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</si>
  <si>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</si>
  <si>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</si>
  <si>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</si>
  <si>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</si>
  <si>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</si>
  <si>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</si>
  <si>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</si>
  <si>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</si>
  <si>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</si>
  <si>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</si>
  <si>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</si>
  <si>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</si>
  <si>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</si>
  <si>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</si>
  <si>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</si>
  <si>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</si>
  <si>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</si>
  <si>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</si>
  <si>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</si>
  <si>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</si>
  <si>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</si>
  <si>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</si>
  <si>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</si>
  <si>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</si>
  <si>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</si>
  <si>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</si>
  <si>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</si>
  <si>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</si>
  <si>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</si>
  <si>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</si>
  <si>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</si>
  <si>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</si>
  <si>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</si>
  <si>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</si>
  <si>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</si>
  <si>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</si>
  <si>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</si>
  <si>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</si>
  <si>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</si>
  <si>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</si>
  <si>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</si>
  <si>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</si>
  <si>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</si>
  <si>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</si>
  <si>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</si>
  <si>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</si>
  <si>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</si>
  <si>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</si>
  <si>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</si>
  <si>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</si>
  <si>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</si>
  <si>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</si>
  <si>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</si>
  <si>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</si>
  <si>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</si>
  <si>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</si>
  <si>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</si>
  <si>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</si>
  <si>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</si>
  <si>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</si>
  <si>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</si>
  <si>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</si>
  <si>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</si>
  <si>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</si>
  <si>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</si>
  <si>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</si>
  <si>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</si>
  <si>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</si>
  <si>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</si>
  <si>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</si>
  <si>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</si>
  <si>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</si>
  <si>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</si>
  <si>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</si>
  <si>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</si>
  <si>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</si>
  <si>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</si>
  <si>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</si>
  <si>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</si>
  <si>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</si>
  <si>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</si>
  <si>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</si>
  <si>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</si>
  <si>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</si>
  <si>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</si>
  <si>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</si>
  <si>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</si>
  <si>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</si>
  <si>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</si>
  <si>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</si>
  <si>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</si>
  <si>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</si>
  <si>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</si>
  <si>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</si>
  <si>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</si>
  <si>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</si>
  <si>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</si>
  <si>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</si>
  <si>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</si>
  <si>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</si>
  <si>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</si>
  <si>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</si>
  <si>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</si>
  <si>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</si>
  <si>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</si>
  <si>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</si>
  <si>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</si>
  <si>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</si>
  <si>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</si>
  <si>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</si>
  <si>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</si>
  <si>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</si>
  <si>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</si>
  <si>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</si>
  <si>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</si>
  <si>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</si>
  <si>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</si>
  <si>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</si>
  <si>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</si>
  <si>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</si>
  <si>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</si>
  <si>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</si>
  <si>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</si>
  <si>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</si>
  <si>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</si>
  <si>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</si>
  <si>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</si>
  <si>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</si>
  <si>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</si>
  <si>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</si>
  <si>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</si>
  <si>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</si>
  <si>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</si>
  <si>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</si>
  <si>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</si>
  <si>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</si>
  <si>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</si>
  <si>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</si>
  <si>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</si>
  <si>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</si>
  <si>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</si>
  <si>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</si>
  <si>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</si>
  <si>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</si>
  <si>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</si>
  <si>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</si>
  <si>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</si>
  <si>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</si>
  <si>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</si>
  <si>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</si>
  <si>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</si>
  <si>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</si>
  <si>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</si>
  <si>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</si>
  <si>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</si>
  <si>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</si>
  <si>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</si>
  <si>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</si>
  <si>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</si>
  <si>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</si>
  <si>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</si>
  <si>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</si>
  <si>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</si>
  <si>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</si>
  <si>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</si>
  <si>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</si>
  <si>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</si>
  <si>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</si>
  <si>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</si>
  <si>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</si>
  <si>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</si>
  <si>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</si>
  <si>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</si>
  <si>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</si>
  <si>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</si>
  <si>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</si>
  <si>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</si>
  <si>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</si>
  <si>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</si>
  <si>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</si>
  <si>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</si>
  <si>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</si>
  <si>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</si>
  <si>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</si>
  <si>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</si>
  <si>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</si>
  <si>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</si>
  <si>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</si>
  <si>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</si>
  <si>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</si>
  <si>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</si>
  <si>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</si>
  <si>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</si>
  <si>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</si>
  <si>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</si>
  <si>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</si>
  <si>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</si>
  <si>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</si>
  <si>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</si>
  <si>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</si>
  <si>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</si>
  <si>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</si>
  <si>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</si>
  <si>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</si>
  <si>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</si>
  <si>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</si>
  <si>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</si>
  <si>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</si>
  <si>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</si>
  <si>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</si>
  <si>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</si>
  <si>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</si>
  <si>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</si>
  <si>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</si>
  <si>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</si>
  <si>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</si>
  <si>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</si>
  <si>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</si>
  <si>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</si>
  <si>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</si>
  <si>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</si>
  <si>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</si>
  <si>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</si>
  <si>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</si>
  <si>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</si>
  <si>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</si>
  <si>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</si>
  <si>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</si>
  <si>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</si>
  <si>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</si>
  <si>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</si>
  <si>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</si>
  <si>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</si>
  <si>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</si>
  <si>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</si>
  <si>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</si>
  <si>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</si>
  <si>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</si>
  <si>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</si>
  <si>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</si>
  <si>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</si>
  <si>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</si>
  <si>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</si>
  <si>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</si>
  <si>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</si>
  <si>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</si>
  <si>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</si>
  <si>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</si>
  <si>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</si>
  <si>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</si>
  <si>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</si>
  <si>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</si>
  <si>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</si>
  <si>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</si>
  <si>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</si>
  <si>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</si>
  <si>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</si>
  <si>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</si>
  <si>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</si>
  <si>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</si>
  <si>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</si>
  <si>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</si>
  <si>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</si>
  <si>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</si>
  <si>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</si>
  <si>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</si>
  <si>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</si>
  <si>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</si>
  <si>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</si>
  <si>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</si>
  <si>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</si>
  <si>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</si>
  <si>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</si>
  <si>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</si>
  <si>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</si>
  <si>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</si>
  <si>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</si>
  <si>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</si>
  <si>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</si>
  <si>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</si>
  <si>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</si>
  <si>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</si>
  <si>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</si>
  <si>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</si>
  <si>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</si>
  <si>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</si>
  <si>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</si>
  <si>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</si>
  <si>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</si>
  <si>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</si>
  <si>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</si>
  <si>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</si>
  <si>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</si>
  <si>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</si>
  <si>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</si>
  <si>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</si>
  <si>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</si>
  <si>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</si>
  <si>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</si>
  <si>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</si>
  <si>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</si>
  <si>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</si>
  <si>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</si>
  <si>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</si>
  <si>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</si>
  <si>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</si>
  <si>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</si>
  <si>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</si>
  <si>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</si>
  <si>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</si>
  <si>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</si>
  <si>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</si>
  <si>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</si>
  <si>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</si>
  <si>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</si>
  <si>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</si>
  <si>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</si>
  <si>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</si>
  <si>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</si>
  <si>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</si>
  <si>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</si>
  <si>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</si>
  <si>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</si>
  <si>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</si>
  <si>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</si>
  <si>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</si>
  <si>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</si>
  <si>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</si>
  <si>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</si>
  <si>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</si>
  <si>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</si>
  <si>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</si>
  <si>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</si>
  <si>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</si>
  <si>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</si>
  <si>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</si>
  <si>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</si>
  <si>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</si>
  <si>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</si>
  <si>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</si>
  <si>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</si>
  <si>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</si>
  <si>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</si>
  <si>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</si>
  <si>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</si>
  <si>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</si>
  <si>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</si>
  <si>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</si>
  <si>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</si>
  <si>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</si>
  <si>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</si>
  <si>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</si>
  <si>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</si>
  <si>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</si>
  <si>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</si>
  <si>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</si>
  <si>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</si>
  <si>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</si>
  <si>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</si>
  <si>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</si>
  <si>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</si>
  <si>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</si>
  <si>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</si>
  <si>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</si>
  <si>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</si>
  <si>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</si>
  <si>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</si>
  <si>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</si>
  <si>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</si>
  <si>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</si>
  <si>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</si>
  <si>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</si>
  <si>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</si>
  <si>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</si>
  <si>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</si>
  <si>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</si>
  <si>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</si>
  <si>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</si>
  <si>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</si>
  <si>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</si>
  <si>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</si>
  <si>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</si>
  <si>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</si>
  <si>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</si>
  <si>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</si>
  <si>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</si>
  <si>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</si>
  <si>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</si>
  <si>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</si>
  <si>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</si>
  <si>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</si>
  <si>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</si>
  <si>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</si>
  <si>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</si>
  <si>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</si>
  <si>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</si>
  <si>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</si>
  <si>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</si>
  <si>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</si>
  <si>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</si>
  <si>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</si>
  <si>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</si>
  <si>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</si>
  <si>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</si>
  <si>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</si>
  <si>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</si>
  <si>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</si>
  <si>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</si>
  <si>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</si>
  <si>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</si>
  <si>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</si>
  <si>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</si>
  <si>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</si>
  <si>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</si>
  <si>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</si>
  <si>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</si>
  <si>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</si>
  <si>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</si>
  <si>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</si>
  <si>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</si>
  <si>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</si>
  <si>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</si>
  <si>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</si>
  <si>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</si>
  <si>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</si>
  <si>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</si>
  <si>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</si>
  <si>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</si>
  <si>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</si>
  <si>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</si>
  <si>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</si>
  <si>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</si>
  <si>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</si>
  <si>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</si>
  <si>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</si>
  <si>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</si>
  <si>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</si>
  <si>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</si>
  <si>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</si>
  <si>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</si>
  <si>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</si>
  <si>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</si>
  <si>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</si>
  <si>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</si>
  <si>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</si>
  <si>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</si>
  <si>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</si>
  <si>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</si>
  <si>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</si>
  <si>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</si>
  <si>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</si>
  <si>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</si>
  <si>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</si>
  <si>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</si>
  <si>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</si>
  <si>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</si>
  <si>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</si>
  <si>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</si>
  <si>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</si>
  <si>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</si>
  <si>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</si>
  <si>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</si>
  <si>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</si>
  <si>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</si>
  <si>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</si>
  <si>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</si>
  <si>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</si>
  <si>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</si>
  <si>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</si>
  <si>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</si>
  <si>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</si>
  <si>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</si>
  <si>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</si>
  <si>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</si>
  <si>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</si>
  <si>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</si>
  <si>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</si>
  <si>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</si>
  <si>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</si>
  <si>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</si>
  <si>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</si>
  <si>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</si>
  <si>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</si>
  <si>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</si>
  <si>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</si>
  <si>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</si>
  <si>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</si>
  <si>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</si>
  <si>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</si>
  <si>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</si>
  <si>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</si>
  <si>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</si>
  <si>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</si>
  <si>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</si>
  <si>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</si>
  <si>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</si>
  <si>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</si>
  <si>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</si>
  <si>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</si>
  <si>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</si>
  <si>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</si>
  <si>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</si>
  <si>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</si>
  <si>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</si>
  <si>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</si>
  <si>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</si>
  <si>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</si>
  <si>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</si>
  <si>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</si>
  <si>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</si>
  <si>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</si>
  <si>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</si>
  <si>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</si>
  <si>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</si>
  <si>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</si>
  <si>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</si>
  <si>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</si>
  <si>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</si>
  <si>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</si>
  <si>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</si>
  <si>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</si>
  <si>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</si>
  <si>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</si>
  <si>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</si>
  <si>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</si>
  <si>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</si>
  <si>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</si>
  <si>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</si>
  <si>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</si>
  <si>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</si>
  <si>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</si>
  <si>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</si>
  <si>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</si>
  <si>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</si>
  <si>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</si>
  <si>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</si>
  <si>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</si>
  <si>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</si>
  <si>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</si>
  <si>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</si>
  <si>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</si>
  <si>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</si>
  <si>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</si>
  <si>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</si>
  <si>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</si>
  <si>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</si>
  <si>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</si>
  <si>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</si>
  <si>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</si>
  <si>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</si>
  <si>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</si>
  <si>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</si>
  <si>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</si>
  <si>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</si>
  <si>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</si>
  <si>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</si>
  <si>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</si>
  <si>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</si>
  <si>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</si>
  <si>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</si>
  <si>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</si>
  <si>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</si>
  <si>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</si>
  <si>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</si>
  <si>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</si>
  <si>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</si>
  <si>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</si>
  <si>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</si>
  <si>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</si>
  <si>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</si>
  <si>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</si>
  <si>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</si>
  <si>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</si>
  <si>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</si>
  <si>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</si>
  <si>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</si>
  <si>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</si>
  <si>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</si>
  <si>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</si>
  <si>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</si>
  <si>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</si>
  <si>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</si>
  <si>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</si>
  <si>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</si>
  <si>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</si>
  <si>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</si>
  <si>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</si>
  <si>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</si>
  <si>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</si>
  <si>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</si>
  <si>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</si>
  <si>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</si>
  <si>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</si>
  <si>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</si>
  <si>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</si>
  <si>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</si>
  <si>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</si>
  <si>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</si>
  <si>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</si>
  <si>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</si>
  <si>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</si>
  <si>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</si>
  <si>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</si>
  <si>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</si>
  <si>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</si>
  <si>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</si>
  <si>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</si>
  <si>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</si>
  <si>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</si>
  <si>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</si>
  <si>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</si>
  <si>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</si>
  <si>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</si>
  <si>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</si>
  <si>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</si>
  <si>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</si>
  <si>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</si>
  <si>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</si>
  <si>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</si>
  <si>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</si>
  <si>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</si>
  <si>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</si>
  <si>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</si>
  <si>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</si>
  <si>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</si>
  <si>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</si>
  <si>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</si>
  <si>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</si>
  <si>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</si>
  <si>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</si>
  <si>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</si>
  <si>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</si>
  <si>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</si>
  <si>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</si>
  <si>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</si>
  <si>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</si>
  <si>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</si>
  <si>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</si>
  <si>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</si>
  <si>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</si>
  <si>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</si>
  <si>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</si>
  <si>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</si>
  <si>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</si>
  <si>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</si>
  <si>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</si>
  <si>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</si>
  <si>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</si>
  <si>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</si>
  <si>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</si>
  <si>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</si>
  <si>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</si>
  <si>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</si>
  <si>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</si>
  <si>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</si>
  <si>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</si>
  <si>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</si>
  <si>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</si>
  <si>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</si>
  <si>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</si>
  <si>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</si>
  <si>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</si>
  <si>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</si>
  <si>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</si>
  <si>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</si>
  <si>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</si>
  <si>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</si>
  <si>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</si>
  <si>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</si>
  <si>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</si>
  <si>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</si>
  <si>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</si>
  <si>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</si>
  <si>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</si>
  <si>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</si>
  <si>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</si>
  <si>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</si>
  <si>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</si>
  <si>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</si>
  <si>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</si>
  <si>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</si>
  <si>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</si>
  <si>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</si>
  <si>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</si>
  <si>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</si>
  <si>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</si>
  <si>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</si>
  <si>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</si>
  <si>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</si>
  <si>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</si>
  <si>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</si>
  <si>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</si>
  <si>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</si>
  <si>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</si>
  <si>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</si>
  <si>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</si>
  <si>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</si>
  <si>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</si>
  <si>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</si>
  <si>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</si>
  <si>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</si>
  <si>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</si>
  <si>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</si>
  <si>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</si>
  <si>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</si>
  <si>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</si>
  <si>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</si>
  <si>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</si>
  <si>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</si>
  <si>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</si>
  <si>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</si>
  <si>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</si>
  <si>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</si>
  <si>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</si>
  <si>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</si>
  <si>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</si>
  <si>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</si>
  <si>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</si>
  <si>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</si>
  <si>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</si>
  <si>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</si>
  <si>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</si>
  <si>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</si>
  <si>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</si>
  <si>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</si>
  <si>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</si>
  <si>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</si>
  <si>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</si>
  <si>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</si>
  <si>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</si>
  <si>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</si>
  <si>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</si>
  <si>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</si>
  <si>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</si>
  <si>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</si>
  <si>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</si>
  <si>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</si>
  <si>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</si>
  <si>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</si>
  <si>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</si>
  <si>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</si>
  <si>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</si>
  <si>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</si>
  <si>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</si>
  <si>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</si>
  <si>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</si>
  <si>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</si>
  <si>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</si>
  <si>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</si>
  <si>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</si>
  <si>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</si>
  <si>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</si>
  <si>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</si>
  <si>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</si>
  <si>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</si>
  <si>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</si>
  <si>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</si>
  <si>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</si>
  <si>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</si>
  <si>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</si>
  <si>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</si>
  <si>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</si>
  <si>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</si>
  <si>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</si>
  <si>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</si>
  <si>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</si>
  <si>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</si>
  <si>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</si>
  <si>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</si>
  <si>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</si>
  <si>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</si>
  <si>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</si>
  <si>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</si>
  <si>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</si>
  <si>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</si>
  <si>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</si>
  <si>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</si>
  <si>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</si>
  <si>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</si>
  <si>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</si>
  <si>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</si>
  <si>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</si>
  <si>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</si>
  <si>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</si>
  <si>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</si>
  <si>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</si>
  <si>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</si>
  <si>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</si>
  <si>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</si>
  <si>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</si>
  <si>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</si>
  <si>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</si>
  <si>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</si>
  <si>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</si>
  <si>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</si>
  <si>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</si>
  <si>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</si>
  <si>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</si>
  <si>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</si>
  <si>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</si>
  <si>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</si>
  <si>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</si>
  <si>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</si>
  <si>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</si>
  <si>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</si>
  <si>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</si>
  <si>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</si>
  <si>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</si>
  <si>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</si>
  <si>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</si>
  <si>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</si>
  <si>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</si>
  <si>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</si>
  <si>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</si>
  <si>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</si>
  <si>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</si>
  <si>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</si>
  <si>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</si>
  <si>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</si>
  <si>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</si>
  <si>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</si>
  <si>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</si>
  <si>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</si>
  <si>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</si>
  <si>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</si>
  <si>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</si>
  <si>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</si>
  <si>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</si>
  <si>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</si>
  <si>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</si>
  <si>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</si>
  <si>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</si>
  <si>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</si>
  <si>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</si>
  <si>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</si>
  <si>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</si>
  <si>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</si>
  <si>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</si>
  <si>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</si>
  <si>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</si>
  <si>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</si>
  <si>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</si>
  <si>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</si>
  <si>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</si>
  <si>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</si>
  <si>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</si>
  <si>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</si>
  <si>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</si>
  <si>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</si>
  <si>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</si>
  <si>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</si>
  <si>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</si>
  <si>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</si>
  <si>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</si>
  <si>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</si>
  <si>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</si>
  <si>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</si>
  <si>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</si>
  <si>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</si>
  <si>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</si>
  <si>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</si>
  <si>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</si>
  <si>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</si>
  <si>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</si>
  <si>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</si>
  <si>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</si>
  <si>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</si>
  <si>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</si>
  <si>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</si>
  <si>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</si>
  <si>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</si>
  <si>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</si>
  <si>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</si>
  <si>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</si>
  <si>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</si>
  <si>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</si>
  <si>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</si>
  <si>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</si>
  <si>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</si>
  <si>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</si>
  <si>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</si>
  <si>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</si>
  <si>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</si>
  <si>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</si>
  <si>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</si>
  <si>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</si>
  <si>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</si>
  <si>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</si>
  <si>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</si>
  <si>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</si>
  <si>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</si>
  <si>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</si>
  <si>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</si>
  <si>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</si>
  <si>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</si>
  <si>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</si>
  <si>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</si>
  <si>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</si>
  <si>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</si>
  <si>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</si>
  <si>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</si>
  <si>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</si>
  <si>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</si>
  <si>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</si>
  <si>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</si>
  <si>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</si>
  <si>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</si>
  <si>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</si>
  <si>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</si>
  <si>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</si>
  <si>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</si>
  <si>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</si>
  <si>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</si>
  <si>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</si>
  <si>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</si>
  <si>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</si>
  <si>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</si>
  <si>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</si>
  <si>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</si>
  <si>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</si>
  <si>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</si>
  <si>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</si>
  <si>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</si>
  <si>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</si>
  <si>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</si>
  <si>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</si>
  <si>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</si>
  <si>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</si>
  <si>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</si>
  <si>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</si>
  <si>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</si>
  <si>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</si>
  <si>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</si>
  <si>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</si>
  <si>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</si>
  <si>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</si>
  <si>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</si>
  <si>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</si>
  <si>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</si>
  <si>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</si>
  <si>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</si>
  <si>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</si>
  <si>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</si>
  <si>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</si>
  <si>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</si>
  <si>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</si>
  <si>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</si>
  <si>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</si>
  <si>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</si>
  <si>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</si>
  <si>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</si>
  <si>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</si>
  <si>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</si>
  <si>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</si>
  <si>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</si>
  <si>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</si>
  <si>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</si>
  <si>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</si>
  <si>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</si>
  <si>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</si>
  <si>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</si>
  <si>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</si>
  <si>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</si>
  <si>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</si>
  <si>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</si>
  <si>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</si>
  <si>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</si>
  <si>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</si>
  <si>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</si>
  <si>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</si>
  <si>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</si>
  <si>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</si>
  <si>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</si>
  <si>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</si>
  <si>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</si>
  <si>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</si>
  <si>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</si>
  <si>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</si>
  <si>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</si>
  <si>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</si>
  <si>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</si>
  <si>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</si>
  <si>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</si>
  <si>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</si>
  <si>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</si>
  <si>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</si>
  <si>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</si>
  <si>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</si>
  <si>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</si>
  <si>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</si>
  <si>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</si>
  <si>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</si>
  <si>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</si>
  <si>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</si>
  <si>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</si>
  <si>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</si>
  <si>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</si>
  <si>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</si>
  <si>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</si>
  <si>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</si>
  <si>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</si>
  <si>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</si>
  <si>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</si>
  <si>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</si>
  <si>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</si>
  <si>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</si>
  <si>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</si>
  <si>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</si>
  <si>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</si>
  <si>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</si>
  <si>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</si>
  <si>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</si>
  <si>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</si>
  <si>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</si>
  <si>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</si>
  <si>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</si>
  <si>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</si>
  <si>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</si>
  <si>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</si>
  <si>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</si>
  <si>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</si>
  <si>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</si>
  <si>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</si>
  <si>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</si>
  <si>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</si>
  <si>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</si>
  <si>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</si>
  <si>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</si>
  <si>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</si>
  <si>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</si>
  <si>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</si>
  <si>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</si>
  <si>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</si>
  <si>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</si>
  <si>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</si>
  <si>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</si>
  <si>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</si>
  <si>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</si>
  <si>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</si>
  <si>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</si>
  <si>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</si>
  <si>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</si>
  <si>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</si>
  <si>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</si>
  <si>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</si>
  <si>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</si>
  <si>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</si>
  <si>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</si>
  <si>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</si>
  <si>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</si>
  <si>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</si>
  <si>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</si>
  <si>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</si>
  <si>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</si>
  <si>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</si>
  <si>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</si>
  <si>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</si>
  <si>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</si>
  <si>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</si>
  <si>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</si>
  <si>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</si>
  <si>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</si>
  <si>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</si>
  <si>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</si>
  <si>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</si>
  <si>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</si>
  <si>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</si>
  <si>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</si>
  <si>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</si>
  <si>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</si>
  <si>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</si>
  <si>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</si>
  <si>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</si>
  <si>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</si>
  <si>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</si>
  <si>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</si>
  <si>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</si>
  <si>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</si>
  <si>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</si>
  <si>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</si>
  <si>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</si>
  <si>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</si>
  <si>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</si>
  <si>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</si>
  <si>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</si>
  <si>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</si>
  <si>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</si>
  <si>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</si>
  <si>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</si>
  <si>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</si>
  <si>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</si>
  <si>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</si>
  <si>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</si>
  <si>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</si>
  <si>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</si>
  <si>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</si>
  <si>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</si>
  <si>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</si>
  <si>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</si>
  <si>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</si>
  <si>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</si>
  <si>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</si>
  <si>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</si>
  <si>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</si>
  <si>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</si>
  <si>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</si>
  <si>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</si>
  <si>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</si>
  <si>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</si>
  <si>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</si>
  <si>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</si>
  <si>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</si>
  <si>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</si>
  <si>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</si>
  <si>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</si>
  <si>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</si>
  <si>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</si>
  <si>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</si>
  <si>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</si>
  <si>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</si>
  <si>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</si>
  <si>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</si>
  <si>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</si>
  <si>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</si>
  <si>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</si>
  <si>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</si>
  <si>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</si>
  <si>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</si>
  <si>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</si>
  <si>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</si>
  <si>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</si>
  <si>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</si>
  <si>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</si>
  <si>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</si>
  <si>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</si>
  <si>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</si>
  <si>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</si>
  <si>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</si>
  <si>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</si>
  <si>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</si>
  <si>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</si>
  <si>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</si>
  <si>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</si>
  <si>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</si>
  <si>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</si>
  <si>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</si>
  <si>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</si>
  <si>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</si>
  <si>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</si>
  <si>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</si>
  <si>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</si>
  <si>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</si>
  <si>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</si>
  <si>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</si>
  <si>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</si>
  <si>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</si>
  <si>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</si>
  <si>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</si>
  <si>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</si>
  <si>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</si>
  <si>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</si>
  <si>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</si>
  <si>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</si>
  <si>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</si>
  <si>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</si>
  <si>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</si>
  <si>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</si>
  <si>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</si>
  <si>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</si>
  <si>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</si>
  <si>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</si>
  <si>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</si>
  <si>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</si>
  <si>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</si>
  <si>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</si>
  <si>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</si>
  <si>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</si>
  <si>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</si>
  <si>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</si>
  <si>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</si>
  <si>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</si>
  <si>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</si>
  <si>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</si>
  <si>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</si>
  <si>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</si>
  <si>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</si>
  <si>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</si>
  <si>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</si>
  <si>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</si>
  <si>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</si>
  <si>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</si>
  <si>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</si>
  <si>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</si>
  <si>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</si>
  <si>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</si>
  <si>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</si>
  <si>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</si>
  <si>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</si>
  <si>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</si>
  <si>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</si>
  <si>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</si>
  <si>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</si>
  <si>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</si>
  <si>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</si>
  <si>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</si>
  <si>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</si>
  <si>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</si>
  <si>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</si>
  <si>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</si>
  <si>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</si>
  <si>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</si>
  <si>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</si>
  <si>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</si>
  <si>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</si>
  <si>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</si>
  <si>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</si>
  <si>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</si>
  <si>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</si>
  <si>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</si>
  <si>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</si>
  <si>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</si>
  <si>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</si>
  <si>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</si>
  <si>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</si>
  <si>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</si>
  <si>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</si>
  <si>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</si>
  <si>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</si>
  <si>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</si>
  <si>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</si>
  <si>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</si>
  <si>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</si>
  <si>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</si>
  <si>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</si>
  <si>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</si>
  <si>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</si>
  <si>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</si>
  <si>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</si>
  <si>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</si>
  <si>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</si>
  <si>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</si>
  <si>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</si>
  <si>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</si>
  <si>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</si>
  <si>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</si>
  <si>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</si>
  <si>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</si>
  <si>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</si>
  <si>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</si>
  <si>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</si>
  <si>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</si>
  <si>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</si>
  <si>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</si>
  <si>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</si>
  <si>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</si>
  <si>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</si>
  <si>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</si>
  <si>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</si>
  <si>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</si>
  <si>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</si>
  <si>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</si>
  <si>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</si>
  <si>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</si>
  <si>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</si>
  <si>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</si>
  <si>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</si>
  <si>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</si>
  <si>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</si>
  <si>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</si>
  <si>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</si>
  <si>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</si>
  <si>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</si>
  <si>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</si>
  <si>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</si>
  <si>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</si>
  <si>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</si>
  <si>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</si>
  <si>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</si>
  <si>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</si>
  <si>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</si>
  <si>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</si>
  <si>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</si>
  <si>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</si>
  <si>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</si>
  <si>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</si>
  <si>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</si>
  <si>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</si>
  <si>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</si>
  <si>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</si>
  <si>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</si>
  <si>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</si>
  <si>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</si>
  <si>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</si>
  <si>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</si>
  <si>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</si>
  <si>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</si>
  <si>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</si>
  <si>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</si>
  <si>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</si>
  <si>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</si>
  <si>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</si>
  <si>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</si>
  <si>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</si>
  <si>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</si>
  <si>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</si>
  <si>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</si>
  <si>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</si>
  <si>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</si>
  <si>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</si>
  <si>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</si>
  <si>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</si>
  <si>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</si>
  <si>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</si>
  <si>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</si>
  <si>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</si>
  <si>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</si>
  <si>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</si>
  <si>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</si>
  <si>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</si>
  <si>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</si>
  <si>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</si>
  <si>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</si>
  <si>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</si>
  <si>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</si>
  <si>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</si>
  <si>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</si>
  <si>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</si>
  <si>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</si>
  <si>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</si>
  <si>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</si>
  <si>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</si>
  <si>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</si>
  <si>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</si>
  <si>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</si>
  <si>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</si>
  <si>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</si>
  <si>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</si>
  <si>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</si>
  <si>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</si>
  <si>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</si>
  <si>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</si>
  <si>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</si>
  <si>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</si>
  <si>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</si>
  <si>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</si>
  <si>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</si>
  <si>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</si>
  <si>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</si>
  <si>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</si>
  <si>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</si>
  <si>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</si>
  <si>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</si>
  <si>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</si>
  <si>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</si>
  <si>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</si>
  <si>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</si>
  <si>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</si>
  <si>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</si>
  <si>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</si>
  <si>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</si>
  <si>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</si>
  <si>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</si>
  <si>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</si>
  <si>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</si>
  <si>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</si>
  <si>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</si>
  <si>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</si>
  <si>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</si>
  <si>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</si>
  <si>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</si>
  <si>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</si>
  <si>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</si>
  <si>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</si>
  <si>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</si>
  <si>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</si>
  <si>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</si>
  <si>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</si>
  <si>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</si>
  <si>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</si>
  <si>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</si>
  <si>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</si>
  <si>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</si>
  <si>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</si>
  <si>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</si>
  <si>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</si>
  <si>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</si>
  <si>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</si>
  <si>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</si>
  <si>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</si>
  <si>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</si>
  <si>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</si>
  <si>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</si>
  <si>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</si>
  <si>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</si>
  <si>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</si>
  <si>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</si>
  <si>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</si>
  <si>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</si>
  <si>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</si>
  <si>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</si>
  <si>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</si>
  <si>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</si>
  <si>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</si>
  <si>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</si>
  <si>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</si>
  <si>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</si>
  <si>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</si>
  <si>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</si>
  <si>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</si>
  <si>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</si>
  <si>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</si>
  <si>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</si>
  <si>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</si>
  <si>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</si>
  <si>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</si>
  <si>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</si>
  <si>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</si>
  <si>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</si>
  <si>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</si>
  <si>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</si>
  <si>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</si>
  <si>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</si>
  <si>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</si>
  <si>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</si>
  <si>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</si>
  <si>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</si>
  <si>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</si>
  <si>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</si>
  <si>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</si>
  <si>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</si>
  <si>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</si>
  <si>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</si>
  <si>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</si>
  <si>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</si>
  <si>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</si>
  <si>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</si>
  <si>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</si>
  <si>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</si>
  <si>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</si>
  <si>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</si>
  <si>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</si>
  <si>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</si>
  <si>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</si>
  <si>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</si>
  <si>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</si>
  <si>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</si>
  <si>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</si>
  <si>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</si>
  <si>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</si>
  <si>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</si>
  <si>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</si>
  <si>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</si>
  <si>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</si>
  <si>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</si>
  <si>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</si>
  <si>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</si>
  <si>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</si>
  <si>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</si>
  <si>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</si>
  <si>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</si>
  <si>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</si>
  <si>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</si>
  <si>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</si>
  <si>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</si>
  <si>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</si>
  <si>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</si>
  <si>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</si>
  <si>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</si>
  <si>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</si>
  <si>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</si>
  <si>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</si>
  <si>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</si>
  <si>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</si>
  <si>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</si>
  <si>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</si>
  <si>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</si>
  <si>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</si>
  <si>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</si>
  <si>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</si>
  <si>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</si>
  <si>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</si>
  <si>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</si>
  <si>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</si>
  <si>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</si>
  <si>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</si>
  <si>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</si>
  <si>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</si>
  <si>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</si>
  <si>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</si>
  <si>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</si>
  <si>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</si>
  <si>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</si>
  <si>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</si>
  <si>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</si>
  <si>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</si>
  <si>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</si>
  <si>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</si>
  <si>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</si>
  <si>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</si>
  <si>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</si>
  <si>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</si>
  <si>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</si>
  <si>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</si>
  <si>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</si>
  <si>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</si>
  <si>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</si>
  <si>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</si>
  <si>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</si>
  <si>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</si>
  <si>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</si>
  <si>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</si>
  <si>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</si>
  <si>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</si>
  <si>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</si>
  <si>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</si>
  <si>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</si>
  <si>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</si>
  <si>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</si>
  <si>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</si>
  <si>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</si>
  <si>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</si>
  <si>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</si>
  <si>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</si>
  <si>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</si>
  <si>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</si>
  <si>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</si>
  <si>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</si>
  <si>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</si>
  <si>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</si>
  <si>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</si>
  <si>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</si>
  <si>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</si>
  <si>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</si>
  <si>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</si>
  <si>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</si>
  <si>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</si>
  <si>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</si>
  <si>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</si>
  <si>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</si>
  <si>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</si>
  <si>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</si>
  <si>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</si>
  <si>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</si>
  <si>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</si>
  <si>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</si>
  <si>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</si>
  <si>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</si>
  <si>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</si>
  <si>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</si>
  <si>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</si>
  <si>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</si>
  <si>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</si>
  <si>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</si>
  <si>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</si>
  <si>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</si>
  <si>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</si>
  <si>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</si>
  <si>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</si>
  <si>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</si>
  <si>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</si>
  <si>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</si>
  <si>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</si>
  <si>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</si>
  <si>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</si>
  <si>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</si>
  <si>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</si>
  <si>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</si>
  <si>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</si>
  <si>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</si>
  <si>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</si>
  <si>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</si>
  <si>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</si>
  <si>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</si>
  <si>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</si>
  <si>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</si>
  <si>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</si>
  <si>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</si>
  <si>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</si>
  <si>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</si>
  <si>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</si>
  <si>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</si>
  <si>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</si>
  <si>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</si>
  <si>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</si>
  <si>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</si>
  <si>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</si>
  <si>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</si>
  <si>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</si>
  <si>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</si>
  <si>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</si>
  <si>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</si>
  <si>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</si>
  <si>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</si>
  <si>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</si>
  <si>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</si>
  <si>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</si>
  <si>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</si>
  <si>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</si>
  <si>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</si>
  <si>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</si>
  <si>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</si>
  <si>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</si>
  <si>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</si>
  <si>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</si>
  <si>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</si>
  <si>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</si>
  <si>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</si>
  <si>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</si>
  <si>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</si>
  <si>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</si>
  <si>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</si>
  <si>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</si>
  <si>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</si>
  <si>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</si>
  <si>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</si>
  <si>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</si>
  <si>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</si>
  <si>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</si>
  <si>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</si>
  <si>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</si>
  <si>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</si>
  <si>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</si>
  <si>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</si>
  <si>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</si>
  <si>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</si>
  <si>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</si>
  <si>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</si>
  <si>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</si>
  <si>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</si>
  <si>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</si>
  <si>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</si>
  <si>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</si>
  <si>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</si>
  <si>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</si>
  <si>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</si>
  <si>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</si>
  <si>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</si>
  <si>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</si>
  <si>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</si>
  <si>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</si>
  <si>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</si>
  <si>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</si>
  <si>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</si>
  <si>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</si>
  <si>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</si>
  <si>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</si>
  <si>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</si>
  <si>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</si>
  <si>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</si>
  <si>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</si>
  <si>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</si>
  <si>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</si>
  <si>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</si>
  <si>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</si>
  <si>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</si>
  <si>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</si>
  <si>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</si>
  <si>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</si>
  <si>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</si>
  <si>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</si>
  <si>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</si>
  <si>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</si>
  <si>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</si>
  <si>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</si>
  <si>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</si>
  <si>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</si>
  <si>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</si>
  <si>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</si>
  <si>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</si>
  <si>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</si>
  <si>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</si>
  <si>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</si>
  <si>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</si>
  <si>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</si>
  <si>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</si>
  <si>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</si>
  <si>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</si>
  <si>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</si>
  <si>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</si>
  <si>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</si>
  <si>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</si>
  <si>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</si>
  <si>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</si>
  <si>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</si>
  <si>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</si>
  <si>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</si>
  <si>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</si>
  <si>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</si>
  <si>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</si>
  <si>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</si>
  <si>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</si>
  <si>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</si>
  <si>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</si>
  <si>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</si>
  <si>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</si>
  <si>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</si>
  <si>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</si>
  <si>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</si>
  <si>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</si>
  <si>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</si>
  <si>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</si>
  <si>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</si>
  <si>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</si>
  <si>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</si>
  <si>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</si>
  <si>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</si>
  <si>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</si>
  <si>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</si>
  <si>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</si>
  <si>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</si>
  <si>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</si>
  <si>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</si>
  <si>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</si>
  <si>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</si>
  <si>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</si>
  <si>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</si>
  <si>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</si>
  <si>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</si>
  <si>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</si>
  <si>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</si>
  <si>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</si>
  <si>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</si>
  <si>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</si>
  <si>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</si>
  <si>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</si>
  <si>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</si>
  <si>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</si>
  <si>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</si>
  <si>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</si>
  <si>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</si>
  <si>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</si>
  <si>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</si>
  <si>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</si>
  <si>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</si>
  <si>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</si>
  <si>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</si>
  <si>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</si>
  <si>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</si>
  <si>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</si>
  <si>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</si>
  <si>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</si>
  <si>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</si>
  <si>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</si>
  <si>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</si>
  <si>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</si>
  <si>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</si>
  <si>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</si>
  <si>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</si>
  <si>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</si>
  <si>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</si>
  <si>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</si>
  <si>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</si>
  <si>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</si>
  <si>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</si>
  <si>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</si>
  <si>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</si>
  <si>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</si>
  <si>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</si>
  <si>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</si>
  <si>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</si>
  <si>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</si>
  <si>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</si>
  <si>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</si>
  <si>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</si>
  <si>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</si>
  <si>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</si>
  <si>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</si>
  <si>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</si>
  <si>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</si>
  <si>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</si>
  <si>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</si>
  <si>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</si>
  <si>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</si>
  <si>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</si>
  <si>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</si>
  <si>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</si>
  <si>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</si>
  <si>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</si>
  <si>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</si>
  <si>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</si>
  <si>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</si>
  <si>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</si>
  <si>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</si>
  <si>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</si>
  <si>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</si>
  <si>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</si>
  <si>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</si>
  <si>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</si>
  <si>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</si>
  <si>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</si>
  <si>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</si>
  <si>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</si>
  <si>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</si>
  <si>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</si>
  <si>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</si>
  <si>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</si>
  <si>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</si>
  <si>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</si>
  <si>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</si>
  <si>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</si>
  <si>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</si>
  <si>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</si>
  <si>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</si>
  <si>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</si>
  <si>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</si>
  <si>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</si>
  <si>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</si>
  <si>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</si>
  <si>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</si>
  <si>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</si>
  <si>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</si>
  <si>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</si>
  <si>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</si>
  <si>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</si>
  <si>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</si>
  <si>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</si>
  <si>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</si>
  <si>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</si>
  <si>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</si>
  <si>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</si>
  <si>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</si>
  <si>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</si>
  <si>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</si>
  <si>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</si>
  <si>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</si>
  <si>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</si>
  <si>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</si>
  <si>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</si>
  <si>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</si>
  <si>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</si>
  <si>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</si>
  <si>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</si>
  <si>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</si>
  <si>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</si>
  <si>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</si>
  <si>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</si>
  <si>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</si>
  <si>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</si>
  <si>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</si>
  <si>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</si>
  <si>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</si>
  <si>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</si>
  <si>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</si>
  <si>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</si>
  <si>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</si>
  <si>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</si>
  <si>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</si>
  <si>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</si>
  <si>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</si>
  <si>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</si>
  <si>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</si>
  <si>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</si>
  <si>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</si>
  <si>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</si>
  <si>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</si>
  <si>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</si>
  <si>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</si>
  <si>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</si>
  <si>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</si>
  <si>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</si>
  <si>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</si>
  <si>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</si>
  <si>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</si>
  <si>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</si>
  <si>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</si>
  <si>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</si>
  <si>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</si>
  <si>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</si>
  <si>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</si>
  <si>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</si>
  <si>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</si>
  <si>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</si>
  <si>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</si>
  <si>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</si>
  <si>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</si>
  <si>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</si>
  <si>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</si>
  <si>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</si>
  <si>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</si>
  <si>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</si>
  <si>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</si>
  <si>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</si>
  <si>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</si>
  <si>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</si>
  <si>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</si>
  <si>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</si>
  <si>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</si>
  <si>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</si>
  <si>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</si>
  <si>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</si>
  <si>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</si>
  <si>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</si>
  <si>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</si>
  <si>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</si>
  <si>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</si>
  <si>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</si>
  <si>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</si>
  <si>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</si>
  <si>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</si>
  <si>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</si>
  <si>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</si>
  <si>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</si>
  <si>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</si>
  <si>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</si>
  <si>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</si>
  <si>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</si>
  <si>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</si>
  <si>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</si>
  <si>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</si>
  <si>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</si>
  <si>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</si>
  <si>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</si>
  <si>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</si>
  <si>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</si>
  <si>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</si>
  <si>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</si>
  <si>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</si>
  <si>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</si>
  <si>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</si>
  <si>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</si>
  <si>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</si>
  <si>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</si>
  <si>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</si>
  <si>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</si>
  <si>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</si>
  <si>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</si>
  <si>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</si>
  <si>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</si>
  <si>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</si>
  <si>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</si>
  <si>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</si>
  <si>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</si>
  <si>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</si>
  <si>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</si>
  <si>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</si>
  <si>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</si>
  <si>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</si>
  <si>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</si>
  <si>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</si>
  <si>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</si>
  <si>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</si>
  <si>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</si>
  <si>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</si>
  <si>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</si>
  <si>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</si>
  <si>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</si>
  <si>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</si>
  <si>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</si>
  <si>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</si>
  <si>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</si>
  <si>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</si>
  <si>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</si>
  <si>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</si>
  <si>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</si>
  <si>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</si>
  <si>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</si>
  <si>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</si>
  <si>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</si>
  <si>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</si>
  <si>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</si>
  <si>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</si>
  <si>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</si>
  <si>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</si>
  <si>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</si>
  <si>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</si>
  <si>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</si>
  <si>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</si>
  <si>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</si>
  <si>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</si>
  <si>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</si>
  <si>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</si>
  <si>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</si>
  <si>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</si>
  <si>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</si>
  <si>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</si>
  <si>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</si>
  <si>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</si>
  <si>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</si>
  <si>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</si>
  <si>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</si>
  <si>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</si>
  <si>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</si>
  <si>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</si>
  <si>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</si>
  <si>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</si>
  <si>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</si>
  <si>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</si>
  <si>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</si>
  <si>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</si>
  <si>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</si>
  <si>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</si>
  <si>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</si>
  <si>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</si>
  <si>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</si>
  <si>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</si>
  <si>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</si>
  <si>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</si>
  <si>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</si>
  <si>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</si>
  <si>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</si>
  <si>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</si>
  <si>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</si>
  <si>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</si>
  <si>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</si>
  <si>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</si>
  <si>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</si>
  <si>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</si>
  <si>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</si>
  <si>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</si>
  <si>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</si>
  <si>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</si>
  <si>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</si>
  <si>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</si>
  <si>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</si>
  <si>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</si>
  <si>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</si>
  <si>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</si>
  <si>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</si>
  <si>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</si>
  <si>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</si>
  <si>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</si>
  <si>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</si>
  <si>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</si>
  <si>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</si>
  <si>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</si>
  <si>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</si>
  <si>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</si>
  <si>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</si>
  <si>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</si>
  <si>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</si>
  <si>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</si>
  <si>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</si>
  <si>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</si>
  <si>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</si>
  <si>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</si>
  <si>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</si>
  <si>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</si>
  <si>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</si>
  <si>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</si>
  <si>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</si>
  <si>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</si>
  <si>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</si>
  <si>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</si>
  <si>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</si>
  <si>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</si>
  <si>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</si>
  <si>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</si>
  <si>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</si>
  <si>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</si>
  <si>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</si>
  <si>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</si>
  <si>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</si>
  <si>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</si>
  <si>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</si>
  <si>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</si>
  <si>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</si>
  <si>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</si>
  <si>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</si>
  <si>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</si>
  <si>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</si>
  <si>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</si>
  <si>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</si>
  <si>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</si>
  <si>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</si>
  <si>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</si>
  <si>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</si>
  <si>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</si>
  <si>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</si>
  <si>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</si>
  <si>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</si>
  <si>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</si>
  <si>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</si>
  <si>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</si>
  <si>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</si>
  <si>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</si>
  <si>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</si>
  <si>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</si>
  <si>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</si>
  <si>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</si>
  <si>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</si>
  <si>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</si>
  <si>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</si>
  <si>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</si>
  <si>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</si>
  <si>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</si>
  <si>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</si>
  <si>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</si>
  <si>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</si>
  <si>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</si>
  <si>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</si>
  <si>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</si>
  <si>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</si>
  <si>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</si>
  <si>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</si>
  <si>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</si>
  <si>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</si>
  <si>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</si>
  <si>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</si>
  <si>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</si>
  <si>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</si>
  <si>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</si>
  <si>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</si>
  <si>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</si>
  <si>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</si>
  <si>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</si>
  <si>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</si>
  <si>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</si>
  <si>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</si>
  <si>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</si>
  <si>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</si>
  <si>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</si>
  <si>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</si>
  <si>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</si>
  <si>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</si>
  <si>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</si>
  <si>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</si>
  <si>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</si>
  <si>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</si>
  <si>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</si>
  <si>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</si>
  <si>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</si>
  <si>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</si>
  <si>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</si>
  <si>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</si>
  <si>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</si>
  <si>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</si>
  <si>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</si>
  <si>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</si>
  <si>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</si>
  <si>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</si>
  <si>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</si>
  <si>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</si>
  <si>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</si>
  <si>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</si>
  <si>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</si>
  <si>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</si>
  <si>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</si>
  <si>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</si>
  <si>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</si>
  <si>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</si>
  <si>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</si>
  <si>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</si>
  <si>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</si>
  <si>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</si>
  <si>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</si>
  <si>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</si>
  <si>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</si>
  <si>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</si>
  <si>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</si>
  <si>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</si>
  <si>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</si>
  <si>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</si>
  <si>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</si>
  <si>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</si>
  <si>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</si>
  <si>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</si>
  <si>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</si>
  <si>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</si>
  <si>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</si>
  <si>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</si>
  <si>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</si>
  <si>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</si>
  <si>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</si>
  <si>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</si>
  <si>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</si>
  <si>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</si>
  <si>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</si>
  <si>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</si>
  <si>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</si>
  <si>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</si>
  <si>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</si>
  <si>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</si>
  <si>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</si>
  <si>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</si>
  <si>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</si>
  <si>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</si>
  <si>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</si>
  <si>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</si>
  <si>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</si>
  <si>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</si>
  <si>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</si>
  <si>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</si>
  <si>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</si>
  <si>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</si>
  <si>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</si>
  <si>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</si>
  <si>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</si>
  <si>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</si>
  <si>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</si>
  <si>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</si>
  <si>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</si>
  <si>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</si>
  <si>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</si>
  <si>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</si>
  <si>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</si>
  <si>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</si>
  <si>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</si>
  <si>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</si>
  <si>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</si>
  <si>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</si>
  <si>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</si>
  <si>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</si>
  <si>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</si>
  <si>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</si>
  <si>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</si>
  <si>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</si>
  <si>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</si>
  <si>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</si>
  <si>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</si>
  <si>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</si>
  <si>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</si>
  <si>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</si>
  <si>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</si>
  <si>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</si>
  <si>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</si>
  <si>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</si>
  <si>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</si>
  <si>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</si>
  <si>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</si>
  <si>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</si>
  <si>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</si>
  <si>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</si>
  <si>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</si>
  <si>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</si>
  <si>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</si>
  <si>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</si>
  <si>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</si>
  <si>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</si>
  <si>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</si>
  <si>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</si>
  <si>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</si>
  <si>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</si>
  <si>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</si>
  <si>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</si>
  <si>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</si>
  <si>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</si>
  <si>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</si>
  <si>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</si>
  <si>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</si>
  <si>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</si>
  <si>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</si>
  <si>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</si>
  <si>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</si>
  <si>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</si>
  <si>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</si>
  <si>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</si>
  <si>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</si>
  <si>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</si>
  <si>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</si>
  <si>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</si>
  <si>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</si>
  <si>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</si>
  <si>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</si>
  <si>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</si>
  <si>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</si>
  <si>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</si>
  <si>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</si>
  <si>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</si>
  <si>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</si>
  <si>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</si>
  <si>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</si>
  <si>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</si>
  <si>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</si>
  <si>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</si>
  <si>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</si>
  <si>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</si>
  <si>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</si>
  <si>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</si>
  <si>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</si>
  <si>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</si>
  <si>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</si>
  <si>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</si>
  <si>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</si>
  <si>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</si>
  <si>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</si>
  <si>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</si>
  <si>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</si>
  <si>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</si>
  <si>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</si>
  <si>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</si>
  <si>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</si>
  <si>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</si>
  <si>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</si>
  <si>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</si>
  <si>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</si>
  <si>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</si>
  <si>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</si>
  <si>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</si>
  <si>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</si>
  <si>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</si>
  <si>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</si>
  <si>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</si>
  <si>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</si>
  <si>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</si>
  <si>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</si>
  <si>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</si>
  <si>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</si>
  <si>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</si>
  <si>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</si>
  <si>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</si>
  <si>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</si>
  <si>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</si>
  <si>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</si>
  <si>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</si>
  <si>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</si>
  <si>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</si>
  <si>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</si>
  <si>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</si>
  <si>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</si>
  <si>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</si>
  <si>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</si>
  <si>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</si>
  <si>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</si>
  <si>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</si>
  <si>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</si>
  <si>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</si>
  <si>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</si>
  <si>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</si>
  <si>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</si>
  <si>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</si>
  <si>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</si>
  <si>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</si>
  <si>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</si>
  <si>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</si>
  <si>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</si>
  <si>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</si>
  <si>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</si>
  <si>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</si>
  <si>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</si>
  <si>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</si>
  <si>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</si>
  <si>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</si>
  <si>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</si>
  <si>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</si>
  <si>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</si>
  <si>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</si>
  <si>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</si>
  <si>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</si>
  <si>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</si>
  <si>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</si>
  <si>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</si>
  <si>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</si>
  <si>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</si>
  <si>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</si>
  <si>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</si>
  <si>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</si>
  <si>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</si>
  <si>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</si>
  <si>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</si>
  <si>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</si>
  <si>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</si>
  <si>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</si>
  <si>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</si>
  <si>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</si>
  <si>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</si>
  <si>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</si>
  <si>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</si>
  <si>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</si>
  <si>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</si>
  <si>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</si>
  <si>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</si>
  <si>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</si>
  <si>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</si>
  <si>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</si>
  <si>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</si>
  <si>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</si>
  <si>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</si>
  <si>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</si>
  <si>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</si>
  <si>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</si>
  <si>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</si>
  <si>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</si>
  <si>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</si>
  <si>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</si>
  <si>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</si>
  <si>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</si>
  <si>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</si>
  <si>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</si>
  <si>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</si>
  <si>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</si>
  <si>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</si>
  <si>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</si>
  <si>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</si>
  <si>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</si>
  <si>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</si>
  <si>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</si>
  <si>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</si>
  <si>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</si>
  <si>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</si>
  <si>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</si>
  <si>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</si>
  <si>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</si>
  <si>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</si>
  <si>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</si>
  <si>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</si>
  <si>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</si>
  <si>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</si>
  <si>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</si>
  <si>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</si>
  <si>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</si>
  <si>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</si>
  <si>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</si>
  <si>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</si>
  <si>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</si>
  <si>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</si>
  <si>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</si>
  <si>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</si>
  <si>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</si>
  <si>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</si>
  <si>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</si>
  <si>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</si>
  <si>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</si>
  <si>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</si>
  <si>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</si>
  <si>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</si>
  <si>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</si>
  <si>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</si>
  <si>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</si>
  <si>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</si>
  <si>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</si>
  <si>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</si>
  <si>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</si>
  <si>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</si>
  <si>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</si>
  <si>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</si>
  <si>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</si>
  <si>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</si>
  <si>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</si>
  <si>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</si>
  <si>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</si>
  <si>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</si>
  <si>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</si>
  <si>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</si>
  <si>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</si>
  <si>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</si>
  <si>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</si>
  <si>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</si>
  <si>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</si>
  <si>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</si>
  <si>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</si>
  <si>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</si>
  <si>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</si>
  <si>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</si>
  <si>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</si>
  <si>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</si>
  <si>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</si>
  <si>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</si>
  <si>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</si>
  <si>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</si>
  <si>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</si>
  <si>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</si>
  <si>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</si>
  <si>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</si>
  <si>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</si>
  <si>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</si>
  <si>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</si>
  <si>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</si>
  <si>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</si>
  <si>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</si>
  <si>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</si>
  <si>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</si>
  <si>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</si>
  <si>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</si>
  <si>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</si>
  <si>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</si>
  <si>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</si>
  <si>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</si>
  <si>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</si>
  <si>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</si>
  <si>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</si>
  <si>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</si>
  <si>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</si>
  <si>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</si>
  <si>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</si>
  <si>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</si>
  <si>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</si>
  <si>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</si>
  <si>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</si>
  <si>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</si>
  <si>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</si>
  <si>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</si>
  <si>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</si>
  <si>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</si>
  <si>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</si>
  <si>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</si>
  <si>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</si>
  <si>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</si>
  <si>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</si>
  <si>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</si>
  <si>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</si>
  <si>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</si>
  <si>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</si>
  <si>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</si>
  <si>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</si>
  <si>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</si>
  <si>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</si>
  <si>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</si>
  <si>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</si>
  <si>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</si>
  <si>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</si>
  <si>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</si>
  <si>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</si>
  <si>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</si>
  <si>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</si>
  <si>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</si>
  <si>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</si>
  <si>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</si>
  <si>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</si>
  <si>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</si>
  <si>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</si>
  <si>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</si>
  <si>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</si>
  <si>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</si>
  <si>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</si>
  <si>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</si>
  <si>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</si>
  <si>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</si>
  <si>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</si>
  <si>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</si>
  <si>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</si>
  <si>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</si>
  <si>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</si>
  <si>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</si>
  <si>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</si>
  <si>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</si>
  <si>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</si>
  <si>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</si>
  <si>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</si>
  <si>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</si>
  <si>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</si>
  <si>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</si>
  <si>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</si>
  <si>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</si>
  <si>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</si>
  <si>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</si>
  <si>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</si>
  <si>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</si>
  <si>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</si>
  <si>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</si>
  <si>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</si>
  <si>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</si>
  <si>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</si>
  <si>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</si>
  <si>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</si>
  <si>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</si>
  <si>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</si>
  <si>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</si>
  <si>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</si>
  <si>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</si>
  <si>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</si>
  <si>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</si>
  <si>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</si>
  <si>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</si>
  <si>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</si>
  <si>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</si>
  <si>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</si>
  <si>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</si>
  <si>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</si>
  <si>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</si>
  <si>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</si>
  <si>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</si>
  <si>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</si>
  <si>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</si>
  <si>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</si>
  <si>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</si>
  <si>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</si>
  <si>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</si>
  <si>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</si>
  <si>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</si>
  <si>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</si>
  <si>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</si>
  <si>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</si>
  <si>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</si>
  <si>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</si>
  <si>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</si>
  <si>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</si>
  <si>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</si>
  <si>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</si>
  <si>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</si>
  <si>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</si>
  <si>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</si>
  <si>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</si>
  <si>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</si>
  <si>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</si>
  <si>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</si>
  <si>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</si>
  <si>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</si>
  <si>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</si>
  <si>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</si>
  <si>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</si>
  <si>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</si>
  <si>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</si>
  <si>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</si>
  <si>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</si>
  <si>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</si>
  <si>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</si>
  <si>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</si>
  <si>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</si>
  <si>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</si>
  <si>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</si>
  <si>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</si>
  <si>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</si>
  <si>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</si>
  <si>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</si>
  <si>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</si>
  <si>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</si>
  <si>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</si>
  <si>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</si>
  <si>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</si>
  <si>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</si>
  <si>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</si>
  <si>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</si>
  <si>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</si>
  <si>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</si>
  <si>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</si>
  <si>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</si>
  <si>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</si>
  <si>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</si>
  <si>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</si>
  <si>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</si>
  <si>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</si>
  <si>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</si>
  <si>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</si>
  <si>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</si>
  <si>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</si>
  <si>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</si>
  <si>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</si>
  <si>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</si>
  <si>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</si>
  <si>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</si>
  <si>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</si>
  <si>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</si>
  <si>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</si>
  <si>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</si>
  <si>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</si>
  <si>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</si>
  <si>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</si>
  <si>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</si>
  <si>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</si>
  <si>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</si>
  <si>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</si>
  <si>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</si>
  <si>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</si>
  <si>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</si>
  <si>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</si>
  <si>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</si>
  <si>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</si>
  <si>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</si>
  <si>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</si>
  <si>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</si>
  <si>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</si>
  <si>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</si>
  <si>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</si>
  <si>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</si>
  <si>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</si>
  <si>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</si>
  <si>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</si>
  <si>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</si>
  <si>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</si>
  <si>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</si>
  <si>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</si>
  <si>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</si>
  <si>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</si>
  <si>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</si>
  <si>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</si>
  <si>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</si>
  <si>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</si>
  <si>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</si>
  <si>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</si>
  <si>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</si>
  <si>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</si>
  <si>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</si>
  <si>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</si>
  <si>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</si>
  <si>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</si>
  <si>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</si>
  <si>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</si>
  <si>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</si>
  <si>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</si>
  <si>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</si>
  <si>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</si>
  <si>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</si>
  <si>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</si>
  <si>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</si>
  <si>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</si>
  <si>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</si>
  <si>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</si>
  <si>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</si>
  <si>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</si>
  <si>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</si>
  <si>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</si>
  <si>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</si>
  <si>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</si>
  <si>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</si>
  <si>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</si>
  <si>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</si>
  <si>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</si>
  <si>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</si>
  <si>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</si>
  <si>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</si>
  <si>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</si>
  <si>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</si>
  <si>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</si>
  <si>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</si>
  <si>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</si>
  <si>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</si>
  <si>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</si>
  <si>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</si>
  <si>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</si>
  <si>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</si>
  <si>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</si>
  <si>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</si>
  <si>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</si>
  <si>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</si>
  <si>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</si>
  <si>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</si>
  <si>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</si>
  <si>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</si>
  <si>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</si>
  <si>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</si>
  <si>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</si>
  <si>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</si>
  <si>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</si>
  <si>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</si>
  <si>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</si>
  <si>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</si>
  <si>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</si>
  <si>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</si>
  <si>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</si>
  <si>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</si>
  <si>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</si>
  <si>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</si>
  <si>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</si>
  <si>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</si>
  <si>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</si>
  <si>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</si>
  <si>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</si>
  <si>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</si>
  <si>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</si>
  <si>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</si>
  <si>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</si>
  <si>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</si>
  <si>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</si>
  <si>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</si>
  <si>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</si>
  <si>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</si>
  <si>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</si>
  <si>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</si>
  <si>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</si>
  <si>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</si>
  <si>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</si>
  <si>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</si>
  <si>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</si>
  <si>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</si>
  <si>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</si>
  <si>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</si>
  <si>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</si>
  <si>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</si>
  <si>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</si>
  <si>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</si>
  <si>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</si>
  <si>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</si>
  <si>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</si>
  <si>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</si>
  <si>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</si>
  <si>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</si>
  <si>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</si>
  <si>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</si>
  <si>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</si>
  <si>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</si>
  <si>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</si>
  <si>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</si>
  <si>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</si>
  <si>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</si>
  <si>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</si>
  <si>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</si>
  <si>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</si>
  <si>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</si>
  <si>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</si>
  <si>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</si>
  <si>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</si>
  <si>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</si>
  <si>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</si>
  <si>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</si>
  <si>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</si>
  <si>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</si>
  <si>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</si>
  <si>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</si>
  <si>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</si>
  <si>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</si>
  <si>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</si>
  <si>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</si>
  <si>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</si>
  <si>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</si>
  <si>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</si>
  <si>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</si>
  <si>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</si>
  <si>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</si>
  <si>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</si>
  <si>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</si>
  <si>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</si>
  <si>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</si>
  <si>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</si>
  <si>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</si>
  <si>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</si>
  <si>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</si>
  <si>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</si>
  <si>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</si>
  <si>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</si>
  <si>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</si>
  <si>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</si>
  <si>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</si>
  <si>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</si>
  <si>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</si>
  <si>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</si>
  <si>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</si>
  <si>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</si>
  <si>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</si>
  <si>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</si>
  <si>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</si>
  <si>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</si>
  <si>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</si>
  <si>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</si>
  <si>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</si>
  <si>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</si>
  <si>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</si>
  <si>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</si>
  <si>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</si>
  <si>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</si>
  <si>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</si>
  <si>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</si>
  <si>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</si>
  <si>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</si>
  <si>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</si>
  <si>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</si>
  <si>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</si>
  <si>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</si>
  <si>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</si>
  <si>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</si>
  <si>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</si>
  <si>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</si>
  <si>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</si>
  <si>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</si>
  <si>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</si>
  <si>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</si>
  <si>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</si>
  <si>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</si>
  <si>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</si>
  <si>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</si>
  <si>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</si>
  <si>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</si>
  <si>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</si>
  <si>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</si>
  <si>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</si>
  <si>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</si>
  <si>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</si>
  <si>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</si>
  <si>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</si>
  <si>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</si>
  <si>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</si>
  <si>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</si>
  <si>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</si>
  <si>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</si>
  <si>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</si>
  <si>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</si>
  <si>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</si>
  <si>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</si>
  <si>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</si>
  <si>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</si>
  <si>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</si>
  <si>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</si>
  <si>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</si>
  <si>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</si>
  <si>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</si>
  <si>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</si>
  <si>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</si>
  <si>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</si>
  <si>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</si>
  <si>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</si>
  <si>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</si>
  <si>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</si>
  <si>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</si>
  <si>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</si>
  <si>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</si>
  <si>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</si>
  <si>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</si>
  <si>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</si>
  <si>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</si>
  <si>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</si>
  <si>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</si>
  <si>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</si>
  <si>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</si>
  <si>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</si>
  <si>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</si>
  <si>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</si>
  <si>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</si>
  <si>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</si>
  <si>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</si>
  <si>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</si>
  <si>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</si>
  <si>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</si>
  <si>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</si>
  <si>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</si>
  <si>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</si>
  <si>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</si>
  <si>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</si>
  <si>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</si>
  <si>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</si>
  <si>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</si>
  <si>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</si>
  <si>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</si>
  <si>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</si>
  <si>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</si>
  <si>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</si>
  <si>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</si>
  <si>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</si>
  <si>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</si>
  <si>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</si>
  <si>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</si>
  <si>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</si>
  <si>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</si>
  <si>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</si>
  <si>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</si>
  <si>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</si>
  <si>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</si>
  <si>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</si>
  <si>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</si>
  <si>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</si>
  <si>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</si>
  <si>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</si>
  <si>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</si>
  <si>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</si>
  <si>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</si>
  <si>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</si>
  <si>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</si>
  <si>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</si>
  <si>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</si>
  <si>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</si>
  <si>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</si>
  <si>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</si>
  <si>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</si>
  <si>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</si>
  <si>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</si>
  <si>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</si>
  <si>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</si>
  <si>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</si>
  <si>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</si>
  <si>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</si>
  <si>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</si>
  <si>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</si>
  <si>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</si>
  <si>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</si>
  <si>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</si>
  <si>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</si>
  <si>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</si>
  <si>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</si>
  <si>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</si>
  <si>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</si>
  <si>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</si>
  <si>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</si>
  <si>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</si>
  <si>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</si>
  <si>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</si>
  <si>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</si>
  <si>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</si>
  <si>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</si>
  <si>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</si>
  <si>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</si>
  <si>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</si>
  <si>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</si>
  <si>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</si>
  <si>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</si>
  <si>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</si>
  <si>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</si>
  <si>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</si>
  <si>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</si>
  <si>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</si>
  <si>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</si>
  <si>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</si>
  <si>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</si>
  <si>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</si>
  <si>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</si>
  <si>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</si>
  <si>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</si>
  <si>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</si>
  <si>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</si>
  <si>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</si>
  <si>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</si>
  <si>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</si>
  <si>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</si>
  <si>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</si>
  <si>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</si>
  <si>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</si>
  <si>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</si>
  <si>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</si>
  <si>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</si>
  <si>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</si>
  <si>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</si>
  <si>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</si>
  <si>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</si>
  <si>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</si>
  <si>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</si>
  <si>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</si>
  <si>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</si>
  <si>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</si>
  <si>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</si>
  <si>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</si>
  <si>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</si>
  <si>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</si>
  <si>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</si>
  <si>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</si>
  <si>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</si>
  <si>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</si>
  <si>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</si>
  <si>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</si>
  <si>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</si>
  <si>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</si>
  <si>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</si>
  <si>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</si>
  <si>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</si>
  <si>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</si>
  <si>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</si>
  <si>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</si>
  <si>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</si>
  <si>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</si>
  <si>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</si>
  <si>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</si>
  <si>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</si>
  <si>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</si>
  <si>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</si>
  <si>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</si>
  <si>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</si>
  <si>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</si>
  <si>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</si>
  <si>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</si>
  <si>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</si>
  <si>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</si>
  <si>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</si>
  <si>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</si>
  <si>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</si>
  <si>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</si>
  <si>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</si>
  <si>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</si>
  <si>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</si>
  <si>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</si>
  <si>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</si>
  <si>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</si>
  <si>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</si>
  <si>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</si>
  <si>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</si>
  <si>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</si>
  <si>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</si>
  <si>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</si>
  <si>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</si>
  <si>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</si>
  <si>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</si>
  <si>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</si>
  <si>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</si>
  <si>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</si>
  <si>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</si>
  <si>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</si>
  <si>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</si>
  <si>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</si>
  <si>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</si>
  <si>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</si>
  <si>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</si>
  <si>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</si>
  <si>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</si>
  <si>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</si>
  <si>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</si>
  <si>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</si>
  <si>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</si>
  <si>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</si>
  <si>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</si>
  <si>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</si>
  <si>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</si>
  <si>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</si>
  <si>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</si>
  <si>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</si>
  <si>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</si>
  <si>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</si>
  <si>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</si>
  <si>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</si>
  <si>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</si>
  <si>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</si>
  <si>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</si>
  <si>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</si>
  <si>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</si>
  <si>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</si>
  <si>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</si>
  <si>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</si>
  <si>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</si>
  <si>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</si>
  <si>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</si>
  <si>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</si>
  <si>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</si>
  <si>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</si>
  <si>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</si>
  <si>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</si>
  <si>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</si>
  <si>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</si>
  <si>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</si>
  <si>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</si>
  <si>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</si>
  <si>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</si>
  <si>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</si>
  <si>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</si>
  <si>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</si>
  <si>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</si>
  <si>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</si>
  <si>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</si>
  <si>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</si>
  <si>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</si>
  <si>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</si>
  <si>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</si>
  <si>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</si>
  <si>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</si>
  <si>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</si>
  <si>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</si>
  <si>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</si>
  <si>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</si>
  <si>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</si>
  <si>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</si>
  <si>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</si>
  <si>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</si>
  <si>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</si>
  <si>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</si>
  <si>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</si>
  <si>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</si>
  <si>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</si>
  <si>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</si>
  <si>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</si>
  <si>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</si>
  <si>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</si>
  <si>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</si>
  <si>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</si>
  <si>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</si>
  <si>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</si>
  <si>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</si>
  <si>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</si>
  <si>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</si>
  <si>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</si>
  <si>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</si>
  <si>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</si>
  <si>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</si>
  <si>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</si>
  <si>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</si>
  <si>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</si>
  <si>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</si>
  <si>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</si>
  <si>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</si>
  <si>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</si>
  <si>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</si>
  <si>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</si>
  <si>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</si>
  <si>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</si>
  <si>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</si>
  <si>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</si>
  <si>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</si>
  <si>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</si>
  <si>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</si>
  <si>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</si>
  <si>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</si>
  <si>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</si>
  <si>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</si>
  <si>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</si>
  <si>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</si>
  <si>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</si>
  <si>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</si>
  <si>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</si>
  <si>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</si>
  <si>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</si>
  <si>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</si>
  <si>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</si>
  <si>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</si>
  <si>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</si>
  <si>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</si>
  <si>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</si>
  <si>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</si>
  <si>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</si>
  <si>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</si>
  <si>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</si>
  <si>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</si>
  <si>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</si>
  <si>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</si>
  <si>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</si>
  <si>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</si>
  <si>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</si>
  <si>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</si>
  <si>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</si>
  <si>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</si>
  <si>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</si>
  <si>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</si>
  <si>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</si>
  <si>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</si>
  <si>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</si>
  <si>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</si>
  <si>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</si>
  <si>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</si>
  <si>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</si>
  <si>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</si>
  <si>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</si>
  <si>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</si>
  <si>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</si>
  <si>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</si>
  <si>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</si>
  <si>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</si>
  <si>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</si>
  <si>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</si>
  <si>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</si>
  <si>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</si>
  <si>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</si>
  <si>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</si>
  <si>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</si>
  <si>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</si>
  <si>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</si>
  <si>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</si>
  <si>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</si>
  <si>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</si>
  <si>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</si>
  <si>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</si>
  <si>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</si>
  <si>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</si>
  <si>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</si>
  <si>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</si>
  <si>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</si>
  <si>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</si>
  <si>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</si>
  <si>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</si>
  <si>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</si>
  <si>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</si>
  <si>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</si>
  <si>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</si>
  <si>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</si>
  <si>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</si>
  <si>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</si>
  <si>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</si>
  <si>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</si>
  <si>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</si>
  <si>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</si>
  <si>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</si>
  <si>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</si>
  <si>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</si>
  <si>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</si>
  <si>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</si>
  <si>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</si>
  <si>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</si>
  <si>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</si>
  <si>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</si>
  <si>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</si>
  <si>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</si>
  <si>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</si>
  <si>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</si>
  <si>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</si>
  <si>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</si>
  <si>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</si>
  <si>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</si>
  <si>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</si>
  <si>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</si>
  <si>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</si>
  <si>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</si>
  <si>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</si>
  <si>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</si>
  <si>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</si>
  <si>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</si>
  <si>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</si>
  <si>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</si>
  <si>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</si>
  <si>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</si>
  <si>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</si>
  <si>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</si>
  <si>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</si>
  <si>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</si>
  <si>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</si>
  <si>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</si>
  <si>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</si>
  <si>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</si>
  <si>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</si>
  <si>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</si>
  <si>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</si>
  <si>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</si>
  <si>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</si>
  <si>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</si>
  <si>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</si>
  <si>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</si>
  <si>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</si>
  <si>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</si>
  <si>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</si>
  <si>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</si>
  <si>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</si>
  <si>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</si>
  <si>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</si>
  <si>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</si>
  <si>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</si>
  <si>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</si>
  <si>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</si>
  <si>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</si>
  <si>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</si>
  <si>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</si>
  <si>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</si>
  <si>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</si>
  <si>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</si>
  <si>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</si>
  <si>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</si>
  <si>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</si>
  <si>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</si>
  <si>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</si>
  <si>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</si>
  <si>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</si>
  <si>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</si>
  <si>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</si>
  <si>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</si>
  <si>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</si>
  <si>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</si>
  <si>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</si>
  <si>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</si>
  <si>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</si>
  <si>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</si>
  <si>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</si>
  <si>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</si>
  <si>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</si>
  <si>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</si>
  <si>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</si>
  <si>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</si>
  <si>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</si>
  <si>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</si>
  <si>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</si>
  <si>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</si>
  <si>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</si>
  <si>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</si>
  <si>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</si>
  <si>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</si>
  <si>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</si>
  <si>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</si>
  <si>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</si>
  <si>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</si>
  <si>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</si>
  <si>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</si>
  <si>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</si>
  <si>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</si>
  <si>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</si>
  <si>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</si>
  <si>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</si>
  <si>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</si>
  <si>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</si>
  <si>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</si>
  <si>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</si>
  <si>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</si>
  <si>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</si>
  <si>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</si>
  <si>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</si>
  <si>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</si>
  <si>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</si>
  <si>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</si>
  <si>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</si>
  <si>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</si>
  <si>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</si>
  <si>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</si>
  <si>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</si>
  <si>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</si>
  <si>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</si>
  <si>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</si>
  <si>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</si>
  <si>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</si>
  <si>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</si>
  <si>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</si>
  <si>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</si>
  <si>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</si>
  <si>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</si>
  <si>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</si>
  <si>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</si>
  <si>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</si>
  <si>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</si>
  <si>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</si>
  <si>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</si>
  <si>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</si>
  <si>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</si>
  <si>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</si>
  <si>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</si>
  <si>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</si>
  <si>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</si>
  <si>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</si>
  <si>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</si>
  <si>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</si>
  <si>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</si>
  <si>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</si>
  <si>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</si>
  <si>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</si>
  <si>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</si>
  <si>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</si>
  <si>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</si>
  <si>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</si>
  <si>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</si>
  <si>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</si>
  <si>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</si>
  <si>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</si>
  <si>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</si>
  <si>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</si>
  <si>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</si>
  <si>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</si>
  <si>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</si>
  <si>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</si>
  <si>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</si>
  <si>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</si>
  <si>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</si>
  <si>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</si>
  <si>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</si>
  <si>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</si>
  <si>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</si>
  <si>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</si>
  <si>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</si>
  <si>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</si>
  <si>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</si>
  <si>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</si>
  <si>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</si>
  <si>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</si>
  <si>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</si>
  <si>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</si>
  <si>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</si>
  <si>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</si>
  <si>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</si>
  <si>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</si>
  <si>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</si>
  <si>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</si>
  <si>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</si>
  <si>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</si>
  <si>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</si>
  <si>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</si>
  <si>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</si>
  <si>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</si>
  <si>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</si>
  <si>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</si>
  <si>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</si>
  <si>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</si>
  <si>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</si>
  <si>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</si>
  <si>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</si>
  <si>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</si>
  <si>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</si>
  <si>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</si>
  <si>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</si>
  <si>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</si>
  <si>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</si>
  <si>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</si>
  <si>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</si>
  <si>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</si>
  <si>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</si>
  <si>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</si>
  <si>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</si>
  <si>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</si>
  <si>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</si>
  <si>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</si>
  <si>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</si>
  <si>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</si>
  <si>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</si>
  <si>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</si>
  <si>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</si>
  <si>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</si>
  <si>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</si>
  <si>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</si>
  <si>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</si>
  <si>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</si>
  <si>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</si>
  <si>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</si>
  <si>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</si>
  <si>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</si>
  <si>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</si>
  <si>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</si>
  <si>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</si>
  <si>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</si>
  <si>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</si>
  <si>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</si>
  <si>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</si>
  <si>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</si>
  <si>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</si>
  <si>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</si>
  <si>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</si>
  <si>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</si>
  <si>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</si>
  <si>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</si>
  <si>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</si>
  <si>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</si>
  <si>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</si>
  <si>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</si>
  <si>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</si>
  <si>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</si>
  <si>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</si>
  <si>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</si>
  <si>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</si>
  <si>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</si>
  <si>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</si>
  <si>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</si>
  <si>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</si>
  <si>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</si>
  <si>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</si>
  <si>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</si>
  <si>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</si>
  <si>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</si>
  <si>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</si>
  <si>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</si>
  <si>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</si>
  <si>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</si>
  <si>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</si>
  <si>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</si>
  <si>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</si>
  <si>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</si>
  <si>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</si>
  <si>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</si>
  <si>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</si>
  <si>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</si>
  <si>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</si>
  <si>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</si>
  <si>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</si>
  <si>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</si>
  <si>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</si>
  <si>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</si>
  <si>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</si>
  <si>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</si>
  <si>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</si>
  <si>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</si>
  <si>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</si>
  <si>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</si>
  <si>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</si>
  <si>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</si>
  <si>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</si>
  <si>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</si>
  <si>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</si>
  <si>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</si>
  <si>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</si>
  <si>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</si>
  <si>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</si>
  <si>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</si>
  <si>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</si>
  <si>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</si>
  <si>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</si>
  <si>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</si>
  <si>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</si>
  <si>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</si>
  <si>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</si>
  <si>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</si>
  <si>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</si>
  <si>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</si>
  <si>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</si>
  <si>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</si>
  <si>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</si>
  <si>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</si>
  <si>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</si>
  <si>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</si>
  <si>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</si>
  <si>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</si>
  <si>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</si>
  <si>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</si>
  <si>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</si>
  <si>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</si>
  <si>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</si>
  <si>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</si>
  <si>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</si>
  <si>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</si>
  <si>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</si>
  <si>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</si>
  <si>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</si>
  <si>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</si>
  <si>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</si>
  <si>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</si>
  <si>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</si>
  <si>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</si>
  <si>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</si>
  <si>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</si>
  <si>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</si>
  <si>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</si>
  <si>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</si>
  <si>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</si>
  <si>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</si>
  <si>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</si>
  <si>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</si>
  <si>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</si>
  <si>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</si>
  <si>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</si>
  <si>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</si>
  <si>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</si>
  <si>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</si>
  <si>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</si>
  <si>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</si>
  <si>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</si>
  <si>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</si>
  <si>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</si>
  <si>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</si>
  <si>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</si>
  <si>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</si>
  <si>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</si>
  <si>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</si>
  <si>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</si>
  <si>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</si>
  <si>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</si>
  <si>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</si>
  <si>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</si>
  <si>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</si>
  <si>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</si>
  <si>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</si>
  <si>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</si>
  <si>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</si>
  <si>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</si>
  <si>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</si>
  <si>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</si>
  <si>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</si>
  <si>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</si>
  <si>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</si>
  <si>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</si>
  <si>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</si>
  <si>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</si>
  <si>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</si>
  <si>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</si>
  <si>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</si>
  <si>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</si>
  <si>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</si>
  <si>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</si>
  <si>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</si>
  <si>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</si>
  <si>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</si>
  <si>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</si>
  <si>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</si>
  <si>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</si>
  <si>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</si>
  <si>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</si>
  <si>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</si>
  <si>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</si>
  <si>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</si>
  <si>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</si>
  <si>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</si>
  <si>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</si>
  <si>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</si>
  <si>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</si>
  <si>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</si>
  <si>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</si>
  <si>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</si>
  <si>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</si>
  <si>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</si>
  <si>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</si>
  <si>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</si>
  <si>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</si>
  <si>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</si>
  <si>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</si>
  <si>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</si>
  <si>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</si>
  <si>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</si>
  <si>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</si>
  <si>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</si>
  <si>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</si>
  <si>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</si>
  <si>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</si>
  <si>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</si>
  <si>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</si>
  <si>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</si>
  <si>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</si>
  <si>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</si>
  <si>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</si>
  <si>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</si>
  <si>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</si>
  <si>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</si>
  <si>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</si>
  <si>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</si>
  <si>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</si>
  <si>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</si>
  <si>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</si>
  <si>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</si>
  <si>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</si>
  <si>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</si>
  <si>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</si>
  <si>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</si>
  <si>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</si>
  <si>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</si>
  <si>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</si>
  <si>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</si>
  <si>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</si>
  <si>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</si>
  <si>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</si>
  <si>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</si>
  <si>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</si>
  <si>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</si>
  <si>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</si>
  <si>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</si>
  <si>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</si>
  <si>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</si>
  <si>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</si>
  <si>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</si>
  <si>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</si>
  <si>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</si>
  <si>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</si>
  <si>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</si>
  <si>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</si>
  <si>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</si>
  <si>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</si>
  <si>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</si>
  <si>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</si>
  <si>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</si>
  <si>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</si>
  <si>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</si>
  <si>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</si>
  <si>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</si>
  <si>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</si>
  <si>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</si>
  <si>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</si>
  <si>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</si>
  <si>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</si>
  <si>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</si>
  <si>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</si>
  <si>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</si>
  <si>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</si>
  <si>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</si>
  <si>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</si>
  <si>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</si>
  <si>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</si>
  <si>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</si>
  <si>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</si>
  <si>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</si>
  <si>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</si>
  <si>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</si>
  <si>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</si>
  <si>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</si>
  <si>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</si>
  <si>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</si>
  <si>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</si>
  <si>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</si>
  <si>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</si>
  <si>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</si>
  <si>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</si>
  <si>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</si>
  <si>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</si>
  <si>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</si>
  <si>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</si>
  <si>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</si>
  <si>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</si>
  <si>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</si>
  <si>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</si>
  <si>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</si>
  <si>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</si>
  <si>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</si>
  <si>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</si>
  <si>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</si>
  <si>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</si>
  <si>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</si>
  <si>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</si>
  <si>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</si>
  <si>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</si>
  <si>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</si>
  <si>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</si>
  <si>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</si>
  <si>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</si>
  <si>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</si>
  <si>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</si>
  <si>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</si>
  <si>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</si>
  <si>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</si>
  <si>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</si>
  <si>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</si>
  <si>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</si>
  <si>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</si>
  <si>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</si>
  <si>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</si>
  <si>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</si>
  <si>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</si>
  <si>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</si>
  <si>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</si>
  <si>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</si>
  <si>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</si>
  <si>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</si>
  <si>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</si>
  <si>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</si>
  <si>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</si>
  <si>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</si>
  <si>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</si>
  <si>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</si>
  <si>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</si>
  <si>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</si>
  <si>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</si>
  <si>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</si>
  <si>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</si>
  <si>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</si>
  <si>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</si>
  <si>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</si>
  <si>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</si>
  <si>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</si>
  <si>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</si>
  <si>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</si>
  <si>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</si>
  <si>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</si>
  <si>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</si>
  <si>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</si>
  <si>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</si>
  <si>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</si>
  <si>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</si>
  <si>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</si>
  <si>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</si>
  <si>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</si>
  <si>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</si>
  <si>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</si>
  <si>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</si>
  <si>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</si>
  <si>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</si>
  <si>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</si>
  <si>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</si>
  <si>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</si>
  <si>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</si>
  <si>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</si>
  <si>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</si>
  <si>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</si>
  <si>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</si>
  <si>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</si>
  <si>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</si>
  <si>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</si>
  <si>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</si>
  <si>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</si>
  <si>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</si>
  <si>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</si>
  <si>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</si>
  <si>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</si>
  <si>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</si>
  <si>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</si>
  <si>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</si>
  <si>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</si>
  <si>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</si>
  <si>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</si>
  <si>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</si>
  <si>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</si>
  <si>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</si>
  <si>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</si>
  <si>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</si>
  <si>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</si>
  <si>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</si>
  <si>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</si>
  <si>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</si>
  <si>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</si>
  <si>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</si>
  <si>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</si>
  <si>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</si>
  <si>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</si>
  <si>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</si>
  <si>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</si>
  <si>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</si>
  <si>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</si>
  <si>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</si>
  <si>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</si>
  <si>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</si>
  <si>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</si>
  <si>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</si>
  <si>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</si>
  <si>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</si>
  <si>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</si>
  <si>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</si>
  <si>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</si>
  <si>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</si>
  <si>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</si>
  <si>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</si>
  <si>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</si>
  <si>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</si>
  <si>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</si>
  <si>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</si>
  <si>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</si>
  <si>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</si>
  <si>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</si>
  <si>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</si>
  <si>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</si>
  <si>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</si>
  <si>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</si>
  <si>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</si>
  <si>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</si>
  <si>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</si>
  <si>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</si>
  <si>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</si>
  <si>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</si>
  <si>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</si>
  <si>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</si>
  <si>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</si>
  <si>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</si>
  <si>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</si>
  <si>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</si>
  <si>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</si>
  <si>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</si>
  <si>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</si>
  <si>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</si>
  <si>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</si>
  <si>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</si>
  <si>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</si>
  <si>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</si>
  <si>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</si>
  <si>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</si>
  <si>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</si>
  <si>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</si>
  <si>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</si>
  <si>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</si>
  <si>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</si>
  <si>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</si>
  <si>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</si>
  <si>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</si>
  <si>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</si>
  <si>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</si>
  <si>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</si>
  <si>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</si>
  <si>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</si>
  <si>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</si>
  <si>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</si>
  <si>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</si>
  <si>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</si>
  <si>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</si>
  <si>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</si>
  <si>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</si>
  <si>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</si>
  <si>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</si>
  <si>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</si>
  <si>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</si>
  <si>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</si>
  <si>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</si>
  <si>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</si>
  <si>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</si>
  <si>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</si>
  <si>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</si>
  <si>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</si>
  <si>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</si>
  <si>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</si>
  <si>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</si>
  <si>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</si>
  <si>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</si>
  <si>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</si>
  <si>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</si>
  <si>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</si>
  <si>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</si>
  <si>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</si>
  <si>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</si>
  <si>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</si>
  <si>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</si>
  <si>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</si>
  <si>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</si>
  <si>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</si>
  <si>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</si>
  <si>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</si>
  <si>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</si>
  <si>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</si>
  <si>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</si>
  <si>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</si>
  <si>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</si>
  <si>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</si>
  <si>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</si>
  <si>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</si>
  <si>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</si>
  <si>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</si>
  <si>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</si>
  <si>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</si>
  <si>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</si>
  <si>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</si>
  <si>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</si>
  <si>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</si>
  <si>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</si>
  <si>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</si>
  <si>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</si>
  <si>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</si>
  <si>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</si>
  <si>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</si>
  <si>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</si>
  <si>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</si>
  <si>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</si>
  <si>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</si>
  <si>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</si>
  <si>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</si>
  <si>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</si>
  <si>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</si>
  <si>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</si>
  <si>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</si>
  <si>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</si>
  <si>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</si>
  <si>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</si>
  <si>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</si>
  <si>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</si>
  <si>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</si>
  <si>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</si>
  <si>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</si>
  <si>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</si>
  <si>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</si>
  <si>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</si>
  <si>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</si>
  <si>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</si>
  <si>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</si>
  <si>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</si>
  <si>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</si>
  <si>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</si>
  <si>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</si>
  <si>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</si>
  <si>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</si>
  <si>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</si>
  <si>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</si>
  <si>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</si>
  <si>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</si>
  <si>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</si>
  <si>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</si>
  <si>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</si>
  <si>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</si>
  <si>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</si>
  <si>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</si>
  <si>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</si>
  <si>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</si>
  <si>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</si>
  <si>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</si>
  <si>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</si>
  <si>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</si>
  <si>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</si>
  <si>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</si>
  <si>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</si>
  <si>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</si>
  <si>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</si>
  <si>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</si>
  <si>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</si>
  <si>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</si>
  <si>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</si>
  <si>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</si>
  <si>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</si>
  <si>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</si>
  <si>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</si>
  <si>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</si>
  <si>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</si>
  <si>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</si>
  <si>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</si>
  <si>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</si>
  <si>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</si>
  <si>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</si>
  <si>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</si>
  <si>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</si>
  <si>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</si>
  <si>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</si>
  <si>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</si>
  <si>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</si>
  <si>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</si>
  <si>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</si>
  <si>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</si>
  <si>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</si>
  <si>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</si>
  <si>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</si>
  <si>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</si>
  <si>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</si>
  <si>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</si>
  <si>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</si>
  <si>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</si>
  <si>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</si>
  <si>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</si>
  <si>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</si>
  <si>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</si>
  <si>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</si>
  <si>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</si>
  <si>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</si>
  <si>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</si>
  <si>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</si>
  <si>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</si>
  <si>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</si>
  <si>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</si>
  <si>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</si>
  <si>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</si>
  <si>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</si>
  <si>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</si>
  <si>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</si>
  <si>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</si>
  <si>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</si>
  <si>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</si>
  <si>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</si>
  <si>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</si>
  <si>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</si>
  <si>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</si>
  <si>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</si>
  <si>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</si>
  <si>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</si>
  <si>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</si>
  <si>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</si>
  <si>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</si>
  <si>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</si>
  <si>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</si>
  <si>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</si>
  <si>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</si>
  <si>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</si>
  <si>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</si>
  <si>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</si>
  <si>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</si>
  <si>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</si>
  <si>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</si>
  <si>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</si>
  <si>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</si>
  <si>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</si>
  <si>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</si>
  <si>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</si>
  <si>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</si>
  <si>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</si>
  <si>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</si>
  <si>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</si>
  <si>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</si>
  <si>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</si>
  <si>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</si>
  <si>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</si>
  <si>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</si>
  <si>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</si>
  <si>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</si>
  <si>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</si>
  <si>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</si>
  <si>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</si>
  <si>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</si>
  <si>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</si>
  <si>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</si>
  <si>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</si>
  <si>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</si>
  <si>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</si>
  <si>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</si>
  <si>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</si>
  <si>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</si>
  <si>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</si>
  <si>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</si>
  <si>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</si>
  <si>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</si>
  <si>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</si>
  <si>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</si>
  <si>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</si>
  <si>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</si>
  <si>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</si>
  <si>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</si>
  <si>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</si>
  <si>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</si>
  <si>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</si>
  <si>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</si>
  <si>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</si>
  <si>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</si>
  <si>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</si>
  <si>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</si>
  <si>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</si>
  <si>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</si>
  <si>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</si>
  <si>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</si>
  <si>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</si>
  <si>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</si>
  <si>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</si>
  <si>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</si>
  <si>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</si>
  <si>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</si>
  <si>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</si>
  <si>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</si>
  <si>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</si>
  <si>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</si>
  <si>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</si>
  <si>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</si>
  <si>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</si>
  <si>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</si>
  <si>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</si>
  <si>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</si>
  <si>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</si>
  <si>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</si>
  <si>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</si>
  <si>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</si>
  <si>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</si>
  <si>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</si>
  <si>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</si>
  <si>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</si>
  <si>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</si>
  <si>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</si>
  <si>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</si>
  <si>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</si>
  <si>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</si>
  <si>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</si>
  <si>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</si>
  <si>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</si>
  <si>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</si>
  <si>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</si>
  <si>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</si>
  <si>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</si>
  <si>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</si>
  <si>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</si>
  <si>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</si>
  <si>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</si>
  <si>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</si>
  <si>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</si>
  <si>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</si>
  <si>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</si>
  <si>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</si>
  <si>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</si>
  <si>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</si>
  <si>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</si>
  <si>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</si>
  <si>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</si>
  <si>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</si>
  <si>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</si>
  <si>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</si>
  <si>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</si>
  <si>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</si>
  <si>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</si>
  <si>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</si>
  <si>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</si>
  <si>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</si>
  <si>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</si>
  <si>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</si>
  <si>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</si>
  <si>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</si>
  <si>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</si>
  <si>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</si>
  <si>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</si>
  <si>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</si>
  <si>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</si>
  <si>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</si>
  <si>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</si>
  <si>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</si>
  <si>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</si>
  <si>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</si>
  <si>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</si>
  <si>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</si>
  <si>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</si>
  <si>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</si>
  <si>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</si>
  <si>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</si>
  <si>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</si>
  <si>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</si>
  <si>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</si>
  <si>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</si>
  <si>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</si>
  <si>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</si>
  <si>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</si>
  <si>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</si>
  <si>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</si>
  <si>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</si>
  <si>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</si>
  <si>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</si>
  <si>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</si>
  <si>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</si>
  <si>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</si>
  <si>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</si>
  <si>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</si>
  <si>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</si>
  <si>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</si>
  <si>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</si>
  <si>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</si>
  <si>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</si>
  <si>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</si>
  <si>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</si>
  <si>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</si>
  <si>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</si>
  <si>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</si>
  <si>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</si>
  <si>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</si>
  <si>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</si>
  <si>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</si>
  <si>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</si>
  <si>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</si>
  <si>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</si>
  <si>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</si>
  <si>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</si>
  <si>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</si>
  <si>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</si>
  <si>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</si>
  <si>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</si>
  <si>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</si>
  <si>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</si>
  <si>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</si>
  <si>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</si>
  <si>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</si>
  <si>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</si>
  <si>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</si>
  <si>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</si>
  <si>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</si>
  <si>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</si>
  <si>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</si>
  <si>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</si>
  <si>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</si>
  <si>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</si>
  <si>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</si>
  <si>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</si>
  <si>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</si>
  <si>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</si>
  <si>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</si>
  <si>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</si>
  <si>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</si>
  <si>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</si>
  <si>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</si>
  <si>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</si>
  <si>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</si>
  <si>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</si>
  <si>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</si>
  <si>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</si>
  <si>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</si>
  <si>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</si>
  <si>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</si>
  <si>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</si>
  <si>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</si>
  <si>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</si>
  <si>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</si>
  <si>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</si>
  <si>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</si>
  <si>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</si>
  <si>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</si>
  <si>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</si>
  <si>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</si>
  <si>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</si>
  <si>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</si>
  <si>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</si>
  <si>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</si>
  <si>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</si>
  <si>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</si>
  <si>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</si>
  <si>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</si>
  <si>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</si>
  <si>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</si>
  <si>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</si>
  <si>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</si>
  <si>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</si>
  <si>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</si>
  <si>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</si>
  <si>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</si>
  <si>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</si>
  <si>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</si>
  <si>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</si>
  <si>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</si>
  <si>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</si>
  <si>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</si>
  <si>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</si>
  <si>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</si>
  <si>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</si>
  <si>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</si>
  <si>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</si>
  <si>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</si>
  <si>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</si>
  <si>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</si>
  <si>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</si>
  <si>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</si>
  <si>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</si>
  <si>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</si>
  <si>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</si>
  <si>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</si>
  <si>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</si>
  <si>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</si>
  <si>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</si>
  <si>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</si>
  <si>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</si>
  <si>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</si>
  <si>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</si>
  <si>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</si>
  <si>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</si>
  <si>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</si>
  <si>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</si>
  <si>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</si>
  <si>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</si>
  <si>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</si>
  <si>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</si>
  <si>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</si>
  <si>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</si>
  <si>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</si>
  <si>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</si>
  <si>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</si>
  <si>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</si>
  <si>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</si>
  <si>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</si>
  <si>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</si>
  <si>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</si>
  <si>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</si>
  <si>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</si>
  <si>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</si>
  <si>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</si>
  <si>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</si>
  <si>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</si>
  <si>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</si>
  <si>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</si>
  <si>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</si>
  <si>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</si>
  <si>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</si>
  <si>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</si>
  <si>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</si>
  <si>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</si>
  <si>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</si>
  <si>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</si>
  <si>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</si>
  <si>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</si>
  <si>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</si>
  <si>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</si>
  <si>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</si>
  <si>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</si>
  <si>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</si>
  <si>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</si>
  <si>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</si>
  <si>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</si>
  <si>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</si>
  <si>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</si>
  <si>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</si>
  <si>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</si>
  <si>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</si>
  <si>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</si>
  <si>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</si>
  <si>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</si>
  <si>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</si>
  <si>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</si>
  <si>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</si>
  <si>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</si>
  <si>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</si>
  <si>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</si>
  <si>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</si>
  <si>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</si>
  <si>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</si>
  <si>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</si>
  <si>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</si>
  <si>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</si>
  <si>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</si>
  <si>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</si>
  <si>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</si>
  <si>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</si>
  <si>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</si>
  <si>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</si>
  <si>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</si>
  <si>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</si>
  <si>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</si>
  <si>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</si>
  <si>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</si>
  <si>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</si>
  <si>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</si>
  <si>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</si>
  <si>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</si>
  <si>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</si>
  <si>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</si>
  <si>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</si>
  <si>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</si>
  <si>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</si>
  <si>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</si>
  <si>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</si>
  <si>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</si>
  <si>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</si>
  <si>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</si>
  <si>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</si>
  <si>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</si>
  <si>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</si>
  <si>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</si>
  <si>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</si>
  <si>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</si>
  <si>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</si>
  <si>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</si>
  <si>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</si>
  <si>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</si>
  <si>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</si>
  <si>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</si>
  <si>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</si>
  <si>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</si>
  <si>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</si>
  <si>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</si>
  <si>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</si>
  <si>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</si>
  <si>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</si>
  <si>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</si>
  <si>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</si>
  <si>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</si>
  <si>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</si>
  <si>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</si>
  <si>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</si>
  <si>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</si>
  <si>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</si>
  <si>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</si>
  <si>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</si>
  <si>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</si>
  <si>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</si>
  <si>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</si>
  <si>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</si>
  <si>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</si>
  <si>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</si>
  <si>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</si>
  <si>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</si>
  <si>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</si>
  <si>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</si>
  <si>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</si>
  <si>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</si>
  <si>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</si>
  <si>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</si>
  <si>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</si>
  <si>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</si>
  <si>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</si>
  <si>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</si>
  <si>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</si>
  <si>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</si>
  <si>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</si>
  <si>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</si>
  <si>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</si>
  <si>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</si>
  <si>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</si>
  <si>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</si>
  <si>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</si>
  <si>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</si>
  <si>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</si>
  <si>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</si>
  <si>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</si>
  <si>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</si>
  <si>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</si>
  <si>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</si>
  <si>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</si>
  <si>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</si>
  <si>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</si>
  <si>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</si>
  <si>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</si>
  <si>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</si>
  <si>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</si>
  <si>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</si>
  <si>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</si>
  <si>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</si>
  <si>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</si>
  <si>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</si>
  <si>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</si>
  <si>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</si>
  <si>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</si>
  <si>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</si>
  <si>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</si>
  <si>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</si>
  <si>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</si>
  <si>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</si>
  <si>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</si>
  <si>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</si>
  <si>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</si>
  <si>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</si>
  <si>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</si>
  <si>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</si>
  <si>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</si>
  <si>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</si>
  <si>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</si>
  <si>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</si>
  <si>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</si>
  <si>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</si>
  <si>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</si>
  <si>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</si>
  <si>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</si>
  <si>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</si>
  <si>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</si>
  <si>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</si>
  <si>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</si>
  <si>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</si>
  <si>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</si>
  <si>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</si>
  <si>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</si>
  <si>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</si>
  <si>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</si>
  <si>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</si>
  <si>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</si>
  <si>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</si>
  <si>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</si>
  <si>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</si>
  <si>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</si>
  <si>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</si>
  <si>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</si>
  <si>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</si>
  <si>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</si>
  <si>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</si>
  <si>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</si>
  <si>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</si>
  <si>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</si>
  <si>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</si>
  <si>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</si>
  <si>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</si>
  <si>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</si>
  <si>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</si>
  <si>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</si>
  <si>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</si>
  <si>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</si>
  <si>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</si>
  <si>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</si>
  <si>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</si>
  <si>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</si>
  <si>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</si>
  <si>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</si>
  <si>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</si>
  <si>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</si>
  <si>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</si>
  <si>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</si>
  <si>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</si>
  <si>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</si>
  <si>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</si>
  <si>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</si>
  <si>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</si>
  <si>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</si>
  <si>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</si>
  <si>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</si>
  <si>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</si>
  <si>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</si>
  <si>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</si>
  <si>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</si>
  <si>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</si>
  <si>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</si>
  <si>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</si>
  <si>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</si>
  <si>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</si>
  <si>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</si>
  <si>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</si>
  <si>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</si>
  <si>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</si>
  <si>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</si>
  <si>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</si>
  <si>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</si>
  <si>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</si>
  <si>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</si>
  <si>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</si>
  <si>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</si>
  <si>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</si>
  <si>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</si>
  <si>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</si>
  <si>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</si>
  <si>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</si>
  <si>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</si>
  <si>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</si>
  <si>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</si>
  <si>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</si>
  <si>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</si>
  <si>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</si>
  <si>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</si>
  <si>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</si>
  <si>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</si>
  <si>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</si>
  <si>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</si>
  <si>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</si>
  <si>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</si>
  <si>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</si>
  <si>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</si>
  <si>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</si>
  <si>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</si>
  <si>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</si>
  <si>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</si>
  <si>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</si>
  <si>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</si>
  <si>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</si>
  <si>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</si>
  <si>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</si>
  <si>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</si>
  <si>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</si>
  <si>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</si>
  <si>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</si>
  <si>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</si>
  <si>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</si>
  <si>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</si>
  <si>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</si>
  <si>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</si>
  <si>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</si>
  <si>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</si>
  <si>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</si>
  <si>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</si>
  <si>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</si>
  <si>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</si>
  <si>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</si>
  <si>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</si>
  <si>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</si>
  <si>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</si>
  <si>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</si>
  <si>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</si>
  <si>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</si>
  <si>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</si>
  <si>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</si>
  <si>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</si>
  <si>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</si>
  <si>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</si>
  <si>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</si>
  <si>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</si>
  <si>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</si>
  <si>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</si>
  <si>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</si>
  <si>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</si>
  <si>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</si>
  <si>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</si>
  <si>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</si>
  <si>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</si>
  <si>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</si>
  <si>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</si>
  <si>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</si>
  <si>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</si>
  <si>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</si>
  <si>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</si>
  <si>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</si>
  <si>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</si>
  <si>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</si>
  <si>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</si>
  <si>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</si>
  <si>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</si>
  <si>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</si>
  <si>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</si>
  <si>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</si>
  <si>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</si>
  <si>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</si>
  <si>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</si>
  <si>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</si>
  <si>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</si>
  <si>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</si>
  <si>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</si>
  <si>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</si>
  <si>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</si>
  <si>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</si>
  <si>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</si>
  <si>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</si>
  <si>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</si>
  <si>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</si>
  <si>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</si>
  <si>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</si>
  <si>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</si>
  <si>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</si>
  <si>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</si>
  <si>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</si>
  <si>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</si>
  <si>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</si>
  <si>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</si>
  <si>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</si>
  <si>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</si>
  <si>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</si>
  <si>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</si>
  <si>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</si>
  <si>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</si>
  <si>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</si>
  <si>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</si>
  <si>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</si>
  <si>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</si>
  <si>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</si>
  <si>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</si>
  <si>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</si>
  <si>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</si>
  <si>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</si>
  <si>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</si>
  <si>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</si>
  <si>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</si>
  <si>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</si>
  <si>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</si>
  <si>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</si>
  <si>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</si>
  <si>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</si>
  <si>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</si>
  <si>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</si>
  <si>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</si>
  <si>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</si>
  <si>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</si>
  <si>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</si>
  <si>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</si>
  <si>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</si>
  <si>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</si>
  <si>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</si>
  <si>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</si>
  <si>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</si>
  <si>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</si>
  <si>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</si>
  <si>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</si>
  <si>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</si>
  <si>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</si>
  <si>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</si>
  <si>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</si>
  <si>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</si>
  <si>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</si>
  <si>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</si>
  <si>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</si>
  <si>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</si>
  <si>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</si>
  <si>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</si>
  <si>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</si>
  <si>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</si>
  <si>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</si>
  <si>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</si>
  <si>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</si>
  <si>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</si>
  <si>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</si>
  <si>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</si>
  <si>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</si>
  <si>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</si>
  <si>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</si>
  <si>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</si>
  <si>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</si>
  <si>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</si>
  <si>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</si>
  <si>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</si>
  <si>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</si>
  <si>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</si>
  <si>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</si>
  <si>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</si>
  <si>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</si>
  <si>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</si>
  <si>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</si>
  <si>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</si>
  <si>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</si>
  <si>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</si>
  <si>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</si>
  <si>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</si>
  <si>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</si>
  <si>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</si>
  <si>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</si>
  <si>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</si>
  <si>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</si>
  <si>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</si>
  <si>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</si>
  <si>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</si>
  <si>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</si>
  <si>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</si>
  <si>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</si>
  <si>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</si>
  <si>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</si>
  <si>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</si>
  <si>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</si>
  <si>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</si>
  <si>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</si>
  <si>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</si>
  <si>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</si>
  <si>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</si>
  <si>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</si>
  <si>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</si>
  <si>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</si>
  <si>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</si>
  <si>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</si>
  <si>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</si>
  <si>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</si>
  <si>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</si>
  <si>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</si>
  <si>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</si>
  <si>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</si>
  <si>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</si>
  <si>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</si>
  <si>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</si>
  <si>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</si>
  <si>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</si>
  <si>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</si>
  <si>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</si>
  <si>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</si>
  <si>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</si>
  <si>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</si>
  <si>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</si>
  <si>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</si>
  <si>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</si>
  <si>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</si>
  <si>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</si>
  <si>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</si>
  <si>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</si>
  <si>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</si>
  <si>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</si>
  <si>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</si>
  <si>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</si>
  <si>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</si>
  <si>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</si>
  <si>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</si>
  <si>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</si>
  <si>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</si>
  <si>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</si>
  <si>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</si>
  <si>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</si>
  <si>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</si>
  <si>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</si>
  <si>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</si>
  <si>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</si>
  <si>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</si>
  <si>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</si>
  <si>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</si>
  <si>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</si>
  <si>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</si>
  <si>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</si>
  <si>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</si>
  <si>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</si>
  <si>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</si>
  <si>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</si>
  <si>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</si>
  <si>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</si>
  <si>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</si>
  <si>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</si>
  <si>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</si>
  <si>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</si>
  <si>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</si>
  <si>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</si>
  <si>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</si>
  <si>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</si>
  <si>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</si>
  <si>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</si>
  <si>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</si>
  <si>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</si>
  <si>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</si>
  <si>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</si>
  <si>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</si>
  <si>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</si>
  <si>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</si>
  <si>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</si>
  <si>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</si>
  <si>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</si>
  <si>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</si>
  <si>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</si>
  <si>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</si>
  <si>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</si>
  <si>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</si>
  <si>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</si>
  <si>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</si>
  <si>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</si>
  <si>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</si>
  <si>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</si>
  <si>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</si>
  <si>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</si>
  <si>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</si>
  <si>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</si>
  <si>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</si>
  <si>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</si>
  <si>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</si>
  <si>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</si>
  <si>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</si>
  <si>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</si>
  <si>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</si>
  <si>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</si>
  <si>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</si>
  <si>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</si>
  <si>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</si>
  <si>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</si>
  <si>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</si>
  <si>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</si>
  <si>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</si>
  <si>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</si>
  <si>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</si>
  <si>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</si>
  <si>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</si>
  <si>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</si>
  <si>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</si>
  <si>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</si>
  <si>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</si>
  <si>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</si>
  <si>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</si>
  <si>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</si>
  <si>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</si>
  <si>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</si>
  <si>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</si>
  <si>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</si>
  <si>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</si>
  <si>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</si>
  <si>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</si>
  <si>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</si>
  <si>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</si>
  <si>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</si>
  <si>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</si>
  <si>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</si>
  <si>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</si>
  <si>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</si>
  <si>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</si>
  <si>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</si>
  <si>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</si>
  <si>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</si>
  <si>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</si>
  <si>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</si>
  <si>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</si>
  <si>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</si>
  <si>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</si>
  <si>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</si>
  <si>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</si>
  <si>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</si>
  <si>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</si>
  <si>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</si>
  <si>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</si>
  <si>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</si>
  <si>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</si>
  <si>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</si>
  <si>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</si>
  <si>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</si>
  <si>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</si>
  <si>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</si>
  <si>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</si>
  <si>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</si>
  <si>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</si>
  <si>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</si>
  <si>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</si>
  <si>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</si>
  <si>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</si>
  <si>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</si>
  <si>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</si>
  <si>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</si>
  <si>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</si>
  <si>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</si>
  <si>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</si>
  <si>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</si>
  <si>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</si>
  <si>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</si>
  <si>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</si>
  <si>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</si>
  <si>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</si>
  <si>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</si>
  <si>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</si>
  <si>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</si>
  <si>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</si>
  <si>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</si>
  <si>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</si>
  <si>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</si>
  <si>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</si>
  <si>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</si>
  <si>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</si>
  <si>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</si>
  <si>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</si>
  <si>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</si>
  <si>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</si>
  <si>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</si>
  <si>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</si>
  <si>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</si>
  <si>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</si>
  <si>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</si>
  <si>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</si>
  <si>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</si>
  <si>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</si>
  <si>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</si>
  <si>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</si>
  <si>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</si>
  <si>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</si>
  <si>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</si>
  <si>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</si>
  <si>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</si>
  <si>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</si>
  <si>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</si>
  <si>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</si>
  <si>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</si>
  <si>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</si>
  <si>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</si>
  <si>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</si>
  <si>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</si>
  <si>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</si>
  <si>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</si>
  <si>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</si>
  <si>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</si>
  <si>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</si>
  <si>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</si>
  <si>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</si>
  <si>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</si>
  <si>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</si>
  <si>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</si>
  <si>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</si>
  <si>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</si>
  <si>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</si>
  <si>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</si>
  <si>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</si>
  <si>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</si>
  <si>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</si>
  <si>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</si>
  <si>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</si>
  <si>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</si>
  <si>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</si>
  <si>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</si>
  <si>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</si>
  <si>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</si>
  <si>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</si>
  <si>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</si>
  <si>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</si>
  <si>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</si>
  <si>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</si>
  <si>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</si>
  <si>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</si>
  <si>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</si>
  <si>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</si>
  <si>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</si>
  <si>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</si>
  <si>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</si>
  <si>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</si>
  <si>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</si>
  <si>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</si>
  <si>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</si>
  <si>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</si>
  <si>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</si>
  <si>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</si>
  <si>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</si>
  <si>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</si>
  <si>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</si>
  <si>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</si>
  <si>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</si>
  <si>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</si>
  <si>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</si>
  <si>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</si>
  <si>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</si>
  <si>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</si>
  <si>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</si>
  <si>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</si>
  <si>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</si>
  <si>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</si>
  <si>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</si>
  <si>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</si>
  <si>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</si>
  <si>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</si>
  <si>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</si>
  <si>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</si>
  <si>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</si>
  <si>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</si>
  <si>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</si>
  <si>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</si>
  <si>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</si>
  <si>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</si>
  <si>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</si>
  <si>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</si>
  <si>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</si>
  <si>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</si>
  <si>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</si>
  <si>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</si>
  <si>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</si>
  <si>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</si>
  <si>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</si>
  <si>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</si>
  <si>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</si>
  <si>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</si>
  <si>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</si>
  <si>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</si>
  <si>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</si>
  <si>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</si>
  <si>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</si>
  <si>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</si>
  <si>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</si>
  <si>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</si>
  <si>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</si>
  <si>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</si>
  <si>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</si>
  <si>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</si>
  <si>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</si>
  <si>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</si>
  <si>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</si>
  <si>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</si>
  <si>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</si>
  <si>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</si>
  <si>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</si>
  <si>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</si>
  <si>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</si>
  <si>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</si>
  <si>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</si>
  <si>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</si>
  <si>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</si>
  <si>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</si>
  <si>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</si>
  <si>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</si>
  <si>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</si>
  <si>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</si>
  <si>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</si>
  <si>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</si>
  <si>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</si>
  <si>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</si>
  <si>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</si>
  <si>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</si>
  <si>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</si>
  <si>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</si>
  <si>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</si>
  <si>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</si>
  <si>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</si>
  <si>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</si>
  <si>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</si>
  <si>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</si>
  <si>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</si>
  <si>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</si>
  <si>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</si>
  <si>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</si>
  <si>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</si>
  <si>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</si>
  <si>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</si>
  <si>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</si>
  <si>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</si>
  <si>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</si>
  <si>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</si>
  <si>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</si>
  <si>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</si>
  <si>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</si>
  <si>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</si>
  <si>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</si>
  <si>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</si>
  <si>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</si>
  <si>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</si>
  <si>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</si>
  <si>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</si>
  <si>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</si>
  <si>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</si>
  <si>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</si>
  <si>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</si>
  <si>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</si>
  <si>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</si>
  <si>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</si>
  <si>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</si>
  <si>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</si>
  <si>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</si>
  <si>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</si>
  <si>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</si>
  <si>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</si>
  <si>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</si>
  <si>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</si>
  <si>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</si>
  <si>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</si>
  <si>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</si>
  <si>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</si>
  <si>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</si>
  <si>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</si>
  <si>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</si>
  <si>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</si>
  <si>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</si>
  <si>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</si>
  <si>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</si>
  <si>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</si>
  <si>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</si>
  <si>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</si>
  <si>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</si>
  <si>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</si>
  <si>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</si>
  <si>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</si>
  <si>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</si>
  <si>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</si>
  <si>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</si>
  <si>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</si>
  <si>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</si>
  <si>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</si>
  <si>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</si>
  <si>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</si>
  <si>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</si>
  <si>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</si>
  <si>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</si>
  <si>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</si>
  <si>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</si>
  <si>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</si>
  <si>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</si>
  <si>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</si>
  <si>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</si>
  <si>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</si>
  <si>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</si>
  <si>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</si>
  <si>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</si>
  <si>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</si>
  <si>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</si>
  <si>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</si>
  <si>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</si>
  <si>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</si>
  <si>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</si>
  <si>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</si>
  <si>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</si>
  <si>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</si>
  <si>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</si>
  <si>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</si>
  <si>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</si>
  <si>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</si>
  <si>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</si>
  <si>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</si>
  <si>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</si>
  <si>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</si>
  <si>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</si>
  <si>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</si>
  <si>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</si>
  <si>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</si>
  <si>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</si>
  <si>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</si>
  <si>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</si>
  <si>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</si>
  <si>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</si>
  <si>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</si>
  <si>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</si>
  <si>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</si>
  <si>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</si>
  <si>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</si>
  <si>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</si>
  <si>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</si>
  <si>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</si>
  <si>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</si>
  <si>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</si>
  <si>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</si>
  <si>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</si>
  <si>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</si>
  <si>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</si>
  <si>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</si>
  <si>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</si>
  <si>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</si>
  <si>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</si>
  <si>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</si>
  <si>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</si>
  <si>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</si>
  <si>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</si>
  <si>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</si>
  <si>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</si>
  <si>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</si>
  <si>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</si>
  <si>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</si>
  <si>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</si>
  <si>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</si>
  <si>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</si>
  <si>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</si>
  <si>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</si>
  <si>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</si>
  <si>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</si>
  <si>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</si>
  <si>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</si>
  <si>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</si>
  <si>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</si>
  <si>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</si>
  <si>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</si>
  <si>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</si>
  <si>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</si>
  <si>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</si>
  <si>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</si>
  <si>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</si>
  <si>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</si>
  <si>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</si>
  <si>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</si>
  <si>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</si>
  <si>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</si>
  <si>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</si>
  <si>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</si>
  <si>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</si>
  <si>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</si>
  <si>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</si>
  <si>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</si>
  <si>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</si>
  <si>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</si>
  <si>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</si>
  <si>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</si>
  <si>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</si>
  <si>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</si>
  <si>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</si>
  <si>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</si>
  <si>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</si>
  <si>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</si>
  <si>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</si>
  <si>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</si>
  <si>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</si>
  <si>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</si>
  <si>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</si>
  <si>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</si>
  <si>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</si>
  <si>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</si>
  <si>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</si>
  <si>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</si>
  <si>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</si>
  <si>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</si>
  <si>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</si>
  <si>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</si>
  <si>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</si>
  <si>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</si>
  <si>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</si>
  <si>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</si>
  <si>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</si>
  <si>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</si>
  <si>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</si>
  <si>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</si>
  <si>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</si>
  <si>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</si>
  <si>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</si>
  <si>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</si>
  <si>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</si>
  <si>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</si>
  <si>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</si>
  <si>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</si>
  <si>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</si>
  <si>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</si>
  <si>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</si>
  <si>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</si>
  <si>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</si>
  <si>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</si>
  <si>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</si>
  <si>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</si>
  <si>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</si>
  <si>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</si>
  <si>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</si>
  <si>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</si>
  <si>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</si>
  <si>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</si>
  <si>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</si>
  <si>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</si>
  <si>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</si>
  <si>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</si>
  <si>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</si>
  <si>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</si>
  <si>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</si>
  <si>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</si>
  <si>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</si>
  <si>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</si>
  <si>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</si>
  <si>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</si>
  <si>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</si>
  <si>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</si>
  <si>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</si>
  <si>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</si>
  <si>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</si>
  <si>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</si>
  <si>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</si>
  <si>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</si>
  <si>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</si>
  <si>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</si>
  <si>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</si>
  <si>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</si>
  <si>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</si>
  <si>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</si>
  <si>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</si>
  <si>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</si>
  <si>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</si>
  <si>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</si>
  <si>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</si>
  <si>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</si>
  <si>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</si>
  <si>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</si>
  <si>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</si>
  <si>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</si>
  <si>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</si>
  <si>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</si>
  <si>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</si>
  <si>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</si>
  <si>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</si>
  <si>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</si>
  <si>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</si>
  <si>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</si>
  <si>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</si>
  <si>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</si>
  <si>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</si>
  <si>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</si>
  <si>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</si>
  <si>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</si>
  <si>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</si>
  <si>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</si>
  <si>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</si>
  <si>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</si>
  <si>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</si>
  <si>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</si>
  <si>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</si>
  <si>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</si>
  <si>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</si>
  <si>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</si>
  <si>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</si>
  <si>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</si>
  <si>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</si>
  <si>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</si>
  <si>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</si>
  <si>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</si>
  <si>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</si>
  <si>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</si>
  <si>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</si>
  <si>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</si>
  <si>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</si>
  <si>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</si>
  <si>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</si>
  <si>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</si>
  <si>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</si>
  <si>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</si>
  <si>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</si>
  <si>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</si>
  <si>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</si>
  <si>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</si>
  <si>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</si>
  <si>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</si>
  <si>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</si>
  <si>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</si>
  <si>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</si>
  <si>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</si>
  <si>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</si>
  <si>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</si>
  <si>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</si>
  <si>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</si>
  <si>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</si>
  <si>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</si>
  <si>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</si>
  <si>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</si>
  <si>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</si>
  <si>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</si>
  <si>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</si>
  <si>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</si>
  <si>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</si>
  <si>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</si>
  <si>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</si>
  <si>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</si>
  <si>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</si>
  <si>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</si>
  <si>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</si>
  <si>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</si>
  <si>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</si>
  <si>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</si>
  <si>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</si>
  <si>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</si>
  <si>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</si>
  <si>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</si>
  <si>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</si>
  <si>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</si>
  <si>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</si>
  <si>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</si>
  <si>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</si>
  <si>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</si>
  <si>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</si>
  <si>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</si>
  <si>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</si>
  <si>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</si>
  <si>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</si>
  <si>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</si>
  <si>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</si>
  <si>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</si>
  <si>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</si>
  <si>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</si>
  <si>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</si>
  <si>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</si>
  <si>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</si>
  <si>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</si>
  <si>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</si>
  <si>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</si>
  <si>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</si>
  <si>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</si>
  <si>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</si>
  <si>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</si>
  <si>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</si>
  <si>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</si>
  <si>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</si>
  <si>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</si>
  <si>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</si>
  <si>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</si>
  <si>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</si>
  <si>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</si>
  <si>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</si>
  <si>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</si>
  <si>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</si>
  <si>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</si>
  <si>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</si>
  <si>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</si>
  <si>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</si>
  <si>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</si>
  <si>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</si>
  <si>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</si>
  <si>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</si>
  <si>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</si>
  <si>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</si>
  <si>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</si>
  <si>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</si>
  <si>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</si>
  <si>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</si>
  <si>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</si>
  <si>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</si>
  <si>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</si>
  <si>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</si>
  <si>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</si>
  <si>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</si>
  <si>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</si>
  <si>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</si>
  <si>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</si>
  <si>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</si>
  <si>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</si>
  <si>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</si>
  <si>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</si>
  <si>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</si>
  <si>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</si>
  <si>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</si>
  <si>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</si>
  <si>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</si>
  <si>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</si>
  <si>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</si>
  <si>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</si>
  <si>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</si>
  <si>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</si>
  <si>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</si>
  <si>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</si>
  <si>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</si>
  <si>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</si>
  <si>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</si>
  <si>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</si>
  <si>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</si>
  <si>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</si>
  <si>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</si>
  <si>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</si>
  <si>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</si>
  <si>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</si>
  <si>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</si>
  <si>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</si>
  <si>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</si>
  <si>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</si>
  <si>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</si>
  <si>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</si>
  <si>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</si>
  <si>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</si>
  <si>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</si>
  <si>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</si>
  <si>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</si>
  <si>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</si>
  <si>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</si>
  <si>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</si>
  <si>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</si>
  <si>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</si>
  <si>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</si>
  <si>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</si>
  <si>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</si>
  <si>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</si>
  <si>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</si>
  <si>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</si>
  <si>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</si>
  <si>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</si>
  <si>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</si>
  <si>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</si>
  <si>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</si>
  <si>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</si>
  <si>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</si>
  <si>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</si>
  <si>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</si>
  <si>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</si>
  <si>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</si>
  <si>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</si>
  <si>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</si>
  <si>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</si>
  <si>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</si>
  <si>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</si>
  <si>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</si>
  <si>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</si>
  <si>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</si>
  <si>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</si>
  <si>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</si>
  <si>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</si>
  <si>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</si>
  <si>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</si>
  <si>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</si>
  <si>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</si>
  <si>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</si>
  <si>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</si>
  <si>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</si>
  <si>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</si>
  <si>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</si>
  <si>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</si>
  <si>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</si>
  <si>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</si>
  <si>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</si>
  <si>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</si>
  <si>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</si>
  <si>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</si>
  <si>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</si>
  <si>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</si>
  <si>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</si>
  <si>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</si>
  <si>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</si>
  <si>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</si>
  <si>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</si>
  <si>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</si>
  <si>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</si>
  <si>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</si>
  <si>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</si>
  <si>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</si>
  <si>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</si>
  <si>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</si>
  <si>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</si>
  <si>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</si>
  <si>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</si>
  <si>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</si>
  <si>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</si>
  <si>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</si>
  <si>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</si>
  <si>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</si>
  <si>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</si>
  <si>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</si>
  <si>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</si>
  <si>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</si>
  <si>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</si>
  <si>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</si>
  <si>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</si>
  <si>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</si>
  <si>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</si>
  <si>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</si>
  <si>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</si>
  <si>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</si>
  <si>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</si>
  <si>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</si>
  <si>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</si>
  <si>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</si>
  <si>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</si>
  <si>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</si>
  <si>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</si>
  <si>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</si>
  <si>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</si>
  <si>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</si>
  <si>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</si>
  <si>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</si>
  <si>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</si>
  <si>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</si>
  <si>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</si>
  <si>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</si>
  <si>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</si>
  <si>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</si>
  <si>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</si>
  <si>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</si>
  <si>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</si>
  <si>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</si>
  <si>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</si>
  <si>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</si>
  <si>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</si>
  <si>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</si>
  <si>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</si>
  <si>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</si>
  <si>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</si>
  <si>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</si>
  <si>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</si>
  <si>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</si>
  <si>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</si>
  <si>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</si>
  <si>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</si>
  <si>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</si>
  <si>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</si>
  <si>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</si>
  <si>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</si>
  <si>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</si>
  <si>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</si>
  <si>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</si>
  <si>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</si>
  <si>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</si>
  <si>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</si>
  <si>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</si>
  <si>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</si>
  <si>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</si>
  <si>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</si>
  <si>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</si>
  <si>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</si>
  <si>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</si>
  <si>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</si>
  <si>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</si>
  <si>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</si>
  <si>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</si>
  <si>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</si>
  <si>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</si>
  <si>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</si>
  <si>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</si>
  <si>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</si>
  <si>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</si>
  <si>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</si>
  <si>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</si>
  <si>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</si>
  <si>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</si>
  <si>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</si>
  <si>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</si>
  <si>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</si>
  <si>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</si>
  <si>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</si>
  <si>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</si>
  <si>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</si>
  <si>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</si>
  <si>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</si>
  <si>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</si>
  <si>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</si>
  <si>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</si>
  <si>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</si>
  <si>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</si>
  <si>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</si>
  <si>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</si>
  <si>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</si>
  <si>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</si>
  <si>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</si>
  <si>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</si>
  <si>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</si>
  <si>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</si>
  <si>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</si>
  <si>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</si>
  <si>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</si>
  <si>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</si>
  <si>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</si>
  <si>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</si>
  <si>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</si>
  <si>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</si>
  <si>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</si>
  <si>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</si>
  <si>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</si>
  <si>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</si>
  <si>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</si>
  <si>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</si>
  <si>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</si>
  <si>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</si>
  <si>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</si>
  <si>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</si>
  <si>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</si>
  <si>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</si>
  <si>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</si>
  <si>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</si>
  <si>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</si>
  <si>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</si>
  <si>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</si>
  <si>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</si>
  <si>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</si>
  <si>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</si>
  <si>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</si>
  <si>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</si>
  <si>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</si>
  <si>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</si>
  <si>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</si>
  <si>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</si>
  <si>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</si>
  <si>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</si>
  <si>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</si>
  <si>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</si>
  <si>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</si>
  <si>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</si>
  <si>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</si>
  <si>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</si>
  <si>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</si>
  <si>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</si>
  <si>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</si>
  <si>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</si>
  <si>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</si>
  <si>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</si>
  <si>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</si>
  <si>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</si>
  <si>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</si>
  <si>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</si>
  <si>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</si>
  <si>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</si>
  <si>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</si>
  <si>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</si>
  <si>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</si>
  <si>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</si>
  <si>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</si>
  <si>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</si>
  <si>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</si>
  <si>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</si>
  <si>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</si>
  <si>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</si>
  <si>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</si>
  <si>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</si>
  <si>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</si>
  <si>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</si>
  <si>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</si>
  <si>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</si>
  <si>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</si>
  <si>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</si>
  <si>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</si>
  <si>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</si>
  <si>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</si>
  <si>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</si>
  <si>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</si>
  <si>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</si>
  <si>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</si>
  <si>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</si>
  <si>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</si>
  <si>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</si>
  <si>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</si>
  <si>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</si>
  <si>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</si>
  <si>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</si>
  <si>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</si>
  <si>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</si>
  <si>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</si>
  <si>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</si>
  <si>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</si>
  <si>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</si>
  <si>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</si>
  <si>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</si>
  <si>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</si>
  <si>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</si>
  <si>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</si>
  <si>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</si>
  <si>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</si>
  <si>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</si>
  <si>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</si>
  <si>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</si>
  <si>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</si>
  <si>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</si>
  <si>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</si>
  <si>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</si>
  <si>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</si>
  <si>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</si>
  <si>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</si>
  <si>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</si>
  <si>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</si>
  <si>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</si>
  <si>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</si>
  <si>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</si>
  <si>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</si>
  <si>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</si>
  <si>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</si>
  <si>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</si>
  <si>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</si>
  <si>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</si>
  <si>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</si>
  <si>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</si>
  <si>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</si>
  <si>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</si>
  <si>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</si>
  <si>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</si>
  <si>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</si>
  <si>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</si>
  <si>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</si>
  <si>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</si>
  <si>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</si>
  <si>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</si>
  <si>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</si>
  <si>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</si>
  <si>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</si>
  <si>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</si>
  <si>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</si>
  <si>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</si>
  <si>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</si>
  <si>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</si>
  <si>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</si>
  <si>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</si>
  <si>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</si>
  <si>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</si>
  <si>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</si>
  <si>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</si>
  <si>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</si>
  <si>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</si>
  <si>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</si>
  <si>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</si>
  <si>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</si>
  <si>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</si>
  <si>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</si>
  <si>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</si>
  <si>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</si>
  <si>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</si>
  <si>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</si>
  <si>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</si>
  <si>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</si>
  <si>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</si>
  <si>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</si>
  <si>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</si>
  <si>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</si>
  <si>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</si>
  <si>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</si>
  <si>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</si>
  <si>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</si>
  <si>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</si>
  <si>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</si>
  <si>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</si>
  <si>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</si>
  <si>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</si>
  <si>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</si>
  <si>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</si>
  <si>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</si>
  <si>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</si>
  <si>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</si>
  <si>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</si>
  <si>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</si>
  <si>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</si>
  <si>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</si>
  <si>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</si>
  <si>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</si>
  <si>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</si>
  <si>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</si>
  <si>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</si>
  <si>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</si>
  <si>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</si>
  <si>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</si>
  <si>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</si>
  <si>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</si>
  <si>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</si>
  <si>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</si>
  <si>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</si>
  <si>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</si>
  <si>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</si>
  <si>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</si>
  <si>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</si>
  <si>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</si>
  <si>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</si>
  <si>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</si>
  <si>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</si>
  <si>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</si>
  <si>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</si>
  <si>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</si>
  <si>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</si>
  <si>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</si>
  <si>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</si>
  <si>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</si>
  <si>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</si>
  <si>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</si>
  <si>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</si>
  <si>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</si>
  <si>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</si>
  <si>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</si>
  <si>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</si>
  <si>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</si>
  <si>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</si>
  <si>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</si>
  <si>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</si>
  <si>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</si>
  <si>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</si>
  <si>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</si>
  <si>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</si>
  <si>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</si>
  <si>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</si>
  <si>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</si>
  <si>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</si>
  <si>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</si>
  <si>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</si>
  <si>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</si>
  <si>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</si>
  <si>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</si>
  <si>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</si>
  <si>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</si>
  <si>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</si>
  <si>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</si>
  <si>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</si>
  <si>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</si>
  <si>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</si>
  <si>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</si>
  <si>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</si>
  <si>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</si>
  <si>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</si>
  <si>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</si>
  <si>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</si>
  <si>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</si>
  <si>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</si>
  <si>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</si>
  <si>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</si>
  <si>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</si>
  <si>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</si>
  <si>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</si>
  <si>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</si>
  <si>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</si>
  <si>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</si>
  <si>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</si>
  <si>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</si>
  <si>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</si>
  <si>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</si>
  <si>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</si>
  <si>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</si>
  <si>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</si>
  <si>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</si>
  <si>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</si>
  <si>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</si>
  <si>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</si>
  <si>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</si>
  <si>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</si>
  <si>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</si>
  <si>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</si>
  <si>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</si>
  <si>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</si>
  <si>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</si>
  <si>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</si>
  <si>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</si>
  <si>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</si>
  <si>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</si>
  <si>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</si>
  <si>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</si>
  <si>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</si>
  <si>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</si>
  <si>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</si>
  <si>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</si>
  <si>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</si>
  <si>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</si>
  <si>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</si>
  <si>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</si>
  <si>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</si>
  <si>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</si>
  <si>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</si>
  <si>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</si>
  <si>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</si>
  <si>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</si>
  <si>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</si>
  <si>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</si>
  <si>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</si>
  <si>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</si>
  <si>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</si>
  <si>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</si>
  <si>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</si>
  <si>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</si>
  <si>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</si>
  <si>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</si>
  <si>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</si>
  <si>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</si>
  <si>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</si>
  <si>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</si>
  <si>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</si>
  <si>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</si>
  <si>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</si>
  <si>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</si>
  <si>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</si>
  <si>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</si>
  <si>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</si>
  <si>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</si>
  <si>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</si>
  <si>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</si>
  <si>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</si>
  <si>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</si>
  <si>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</si>
  <si>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</si>
  <si>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</si>
  <si>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</si>
  <si>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</si>
  <si>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</si>
  <si>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</si>
  <si>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</si>
  <si>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</si>
  <si>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</si>
  <si>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</si>
  <si>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</si>
  <si>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</si>
  <si>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</si>
  <si>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</si>
  <si>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</si>
  <si>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</si>
  <si>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</si>
  <si>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</si>
  <si>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</si>
  <si>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</si>
  <si>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</si>
  <si>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</si>
  <si>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</si>
  <si>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</si>
  <si>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</si>
  <si>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</si>
  <si>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</si>
  <si>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</si>
  <si>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</si>
  <si>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</si>
  <si>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</si>
  <si>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</si>
  <si>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</si>
  <si>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</si>
  <si>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</si>
  <si>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</si>
  <si>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</si>
  <si>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</si>
  <si>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</si>
  <si>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</si>
  <si>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</si>
  <si>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</si>
  <si>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</si>
  <si>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</si>
  <si>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</si>
  <si>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</si>
  <si>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</si>
  <si>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</si>
  <si>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</si>
  <si>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</si>
  <si>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</si>
  <si>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</si>
  <si>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</si>
  <si>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</si>
  <si>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</si>
  <si>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</si>
  <si>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</si>
  <si>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</si>
  <si>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</si>
  <si>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</si>
  <si>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</si>
  <si>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</si>
  <si>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</si>
  <si>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</si>
  <si>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</si>
  <si>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</si>
  <si>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</si>
  <si>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</si>
  <si>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</si>
  <si>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</si>
  <si>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</si>
  <si>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</si>
  <si>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</si>
  <si>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</si>
  <si>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</si>
  <si>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</si>
  <si>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</si>
  <si>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</si>
  <si>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</si>
  <si>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</si>
  <si>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</si>
  <si>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</si>
  <si>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</si>
  <si>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</si>
  <si>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</si>
  <si>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</si>
  <si>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</si>
  <si>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</si>
  <si>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</si>
  <si>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</si>
  <si>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</si>
  <si>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</si>
  <si>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</si>
  <si>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</si>
  <si>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</si>
  <si>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</si>
  <si>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</si>
  <si>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</si>
  <si>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</si>
  <si>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</si>
  <si>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</si>
  <si>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</si>
  <si>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</si>
  <si>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</si>
  <si>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</si>
  <si>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</si>
  <si>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</si>
  <si>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</si>
  <si>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</si>
  <si>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</si>
  <si>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</si>
  <si>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</si>
  <si>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</si>
  <si>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</si>
  <si>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</si>
  <si>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</si>
  <si>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</si>
  <si>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</si>
  <si>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</si>
  <si>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</si>
  <si>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</si>
  <si>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</si>
  <si>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</si>
  <si>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</si>
  <si>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</si>
  <si>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</si>
  <si>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</si>
  <si>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</si>
  <si>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</si>
  <si>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</si>
  <si>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</si>
  <si>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</si>
  <si>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</si>
  <si>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</si>
  <si>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</si>
  <si>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</si>
  <si>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</si>
  <si>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</si>
  <si>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</si>
  <si>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</si>
  <si>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</si>
  <si>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</si>
  <si>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</si>
  <si>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</si>
  <si>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</si>
  <si>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</si>
  <si>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</si>
  <si>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</si>
  <si>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</si>
  <si>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</si>
  <si>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</si>
  <si>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</si>
  <si>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</si>
  <si>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</si>
  <si>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</si>
  <si>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</si>
  <si>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</si>
  <si>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</si>
  <si>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</si>
  <si>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</si>
  <si>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</si>
  <si>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</si>
  <si>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</si>
  <si>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</si>
  <si>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</si>
  <si>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</si>
  <si>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</si>
  <si>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</si>
  <si>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</si>
  <si>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</si>
  <si>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</si>
  <si>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</si>
  <si>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</si>
  <si>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</si>
  <si>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</si>
  <si>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</si>
  <si>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</si>
  <si>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</si>
  <si>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</si>
  <si>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</si>
  <si>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</si>
  <si>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</si>
  <si>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</si>
  <si>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</si>
  <si>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</si>
  <si>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</si>
  <si>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</si>
  <si>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</si>
  <si>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</si>
  <si>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</si>
  <si>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</si>
  <si>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</si>
  <si>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</si>
  <si>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</si>
  <si>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</si>
  <si>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</si>
  <si>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</si>
  <si>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</si>
  <si>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</si>
  <si>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</si>
  <si>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</si>
  <si>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</si>
  <si>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</si>
  <si>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</si>
  <si>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</si>
  <si>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</si>
  <si>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</si>
  <si>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</si>
  <si>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</si>
  <si>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</si>
  <si>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</si>
  <si>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</si>
  <si>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</si>
  <si>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</si>
  <si>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</si>
  <si>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</si>
  <si>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</si>
  <si>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</si>
  <si>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</si>
  <si>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</si>
  <si>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</si>
  <si>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</si>
  <si>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</si>
  <si>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</si>
  <si>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</si>
  <si>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</si>
  <si>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</si>
  <si>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</si>
  <si>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</si>
  <si>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</si>
  <si>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</si>
  <si>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</si>
  <si>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</si>
  <si>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</si>
  <si>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</si>
  <si>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</si>
  <si>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</si>
  <si>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</si>
  <si>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</si>
  <si>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</si>
  <si>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</si>
  <si>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</si>
  <si>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</si>
  <si>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</si>
  <si>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</si>
  <si>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</si>
  <si>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</si>
  <si>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</si>
  <si>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</si>
  <si>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</si>
  <si>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</si>
  <si>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</si>
  <si>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</si>
  <si>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</si>
  <si>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</si>
  <si>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</si>
  <si>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</si>
  <si>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</si>
  <si>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</si>
  <si>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</si>
  <si>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</si>
  <si>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</si>
  <si>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</si>
  <si>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</si>
  <si>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</si>
  <si>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</si>
  <si>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</si>
  <si>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</si>
  <si>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</si>
  <si>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</si>
  <si>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</si>
  <si>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</si>
  <si>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</si>
  <si>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</si>
  <si>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</si>
  <si>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</si>
  <si>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</si>
  <si>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</si>
  <si>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</si>
  <si>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</si>
  <si>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</si>
  <si>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</si>
  <si>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</si>
  <si>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</si>
  <si>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</si>
  <si>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</si>
  <si>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</si>
  <si>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</si>
  <si>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</si>
  <si>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</si>
  <si>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</si>
  <si>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</si>
  <si>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</si>
  <si>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</si>
  <si>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</si>
  <si>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</si>
  <si>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</si>
  <si>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</si>
  <si>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</si>
  <si>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</si>
  <si>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</si>
  <si>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</si>
  <si>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</si>
  <si>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</si>
  <si>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</si>
  <si>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</si>
  <si>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</si>
  <si>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</si>
  <si>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</si>
  <si>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</si>
  <si>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</si>
  <si>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</si>
  <si>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</si>
  <si>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</si>
  <si>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</si>
  <si>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</si>
  <si>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</si>
  <si>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</si>
  <si>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</si>
  <si>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</si>
  <si>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</si>
  <si>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</si>
  <si>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</si>
  <si>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</si>
  <si>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</si>
  <si>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</si>
  <si>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</si>
  <si>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</si>
  <si>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</si>
  <si>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</si>
  <si>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</si>
  <si>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</si>
  <si>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</si>
  <si>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</si>
  <si>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</si>
  <si>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</si>
  <si>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</si>
  <si>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</si>
  <si>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</si>
  <si>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</si>
  <si>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</si>
  <si>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</si>
  <si>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</si>
  <si>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</si>
  <si>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</si>
  <si>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</si>
  <si>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</si>
  <si>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</si>
  <si>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</si>
  <si>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</si>
  <si>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</si>
  <si>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</si>
  <si>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</si>
  <si>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</si>
  <si>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</si>
  <si>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</si>
  <si>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</si>
  <si>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</si>
  <si>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</si>
  <si>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</si>
  <si>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</si>
  <si>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</si>
  <si>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</si>
  <si>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</si>
  <si>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</si>
  <si>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</si>
  <si>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</si>
  <si>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</si>
  <si>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</si>
  <si>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</si>
  <si>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</si>
  <si>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</si>
  <si>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</si>
  <si>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</si>
  <si>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</si>
  <si>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</si>
  <si>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</si>
  <si>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</si>
  <si>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</si>
  <si>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</si>
  <si>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</si>
  <si>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</si>
  <si>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</si>
  <si>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</si>
  <si>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</si>
  <si>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</si>
  <si>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</si>
  <si>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</si>
  <si>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</si>
  <si>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</si>
  <si>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</si>
  <si>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</si>
  <si>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</si>
  <si>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</si>
  <si>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</si>
  <si>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</si>
  <si>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</si>
  <si>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</si>
  <si>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</si>
  <si>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</si>
  <si>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</si>
  <si>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</si>
  <si>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</si>
  <si>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</si>
  <si>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</si>
  <si>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</si>
  <si>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</si>
  <si>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</si>
  <si>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</si>
  <si>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</si>
  <si>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</si>
  <si>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</si>
  <si>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</si>
  <si>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</si>
  <si>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</si>
  <si>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</si>
  <si>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</si>
  <si>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</si>
  <si>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</si>
  <si>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</si>
  <si>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</si>
  <si>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</si>
  <si>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</si>
  <si>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</si>
  <si>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</si>
  <si>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</si>
  <si>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</si>
  <si>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</si>
  <si>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</si>
  <si>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</si>
  <si>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</si>
  <si>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</si>
  <si>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</si>
  <si>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</si>
  <si>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</si>
  <si>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</si>
  <si>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</si>
  <si>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</si>
  <si>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</si>
  <si>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</si>
  <si>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</si>
  <si>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</si>
  <si>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</si>
  <si>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</si>
  <si>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</si>
  <si>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</si>
  <si>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</si>
  <si>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</si>
  <si>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</si>
  <si>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</si>
  <si>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</si>
  <si>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</si>
  <si>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</si>
  <si>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</si>
  <si>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</si>
  <si>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</si>
  <si>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</si>
  <si>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</si>
  <si>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</si>
  <si>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</si>
  <si>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</si>
  <si>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</si>
  <si>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</si>
  <si>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</si>
  <si>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</si>
  <si>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</si>
  <si>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</si>
  <si>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</si>
  <si>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</si>
  <si>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</si>
  <si>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</si>
  <si>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</si>
  <si>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</si>
  <si>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</si>
  <si>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</si>
  <si>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</si>
  <si>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</si>
  <si>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</si>
  <si>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</si>
  <si>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</si>
  <si>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</si>
  <si>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</si>
  <si>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</si>
  <si>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</si>
  <si>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</si>
  <si>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</si>
  <si>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</si>
  <si>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</si>
  <si>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</si>
  <si>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</si>
  <si>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</si>
  <si>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</si>
  <si>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</si>
  <si>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</si>
  <si>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</si>
  <si>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</si>
  <si>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</si>
  <si>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</si>
  <si>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</si>
  <si>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</si>
  <si>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</si>
  <si>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</si>
  <si>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</si>
  <si>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</si>
  <si>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</si>
  <si>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</si>
  <si>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</si>
  <si>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</si>
  <si>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</si>
  <si>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</si>
  <si>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</si>
  <si>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</si>
  <si>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</si>
  <si>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</si>
  <si>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</si>
  <si>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</si>
  <si>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</si>
  <si>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</si>
  <si>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</si>
  <si>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</si>
  <si>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</si>
  <si>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</si>
  <si>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</si>
  <si>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</si>
  <si>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</si>
  <si>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</si>
  <si>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</si>
  <si>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</si>
  <si>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</si>
  <si>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</si>
  <si>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</si>
  <si>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</si>
  <si>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</si>
  <si>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</si>
  <si>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</si>
  <si>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</si>
  <si>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</si>
  <si>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</si>
  <si>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</si>
  <si>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</si>
  <si>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</si>
  <si>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</si>
  <si>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</si>
  <si>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</si>
  <si>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</si>
  <si>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</si>
  <si>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</si>
  <si>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</si>
  <si>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</si>
  <si>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</si>
  <si>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</si>
  <si>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</si>
  <si>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</si>
  <si>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</si>
  <si>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</si>
  <si>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</si>
  <si>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</si>
  <si>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</si>
  <si>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</si>
  <si>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</si>
  <si>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</si>
  <si>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</si>
  <si>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</si>
  <si>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</si>
  <si>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</si>
  <si>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</si>
  <si>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</si>
  <si>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</si>
  <si>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</si>
  <si>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</si>
  <si>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</si>
  <si>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</si>
  <si>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</si>
  <si>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</si>
  <si>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</si>
  <si>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</si>
  <si>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</si>
  <si>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</si>
  <si>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</si>
  <si>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</si>
  <si>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</si>
  <si>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</si>
  <si>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</si>
  <si>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</si>
  <si>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</si>
  <si>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</si>
  <si>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</si>
  <si>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</si>
  <si>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</si>
  <si>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</si>
  <si>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</si>
  <si>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</si>
  <si>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</si>
  <si>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</si>
  <si>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</si>
  <si>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</si>
  <si>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</si>
  <si>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</si>
  <si>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</si>
  <si>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</si>
  <si>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</si>
  <si>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</si>
  <si>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</si>
  <si>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</si>
  <si>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</si>
  <si>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</si>
  <si>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</si>
  <si>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</si>
  <si>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</si>
  <si>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</si>
  <si>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</si>
  <si>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</si>
  <si>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</si>
  <si>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</si>
  <si>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</si>
  <si>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</si>
  <si>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</si>
  <si>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</si>
  <si>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</si>
  <si>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</si>
  <si>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</si>
  <si>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</si>
  <si>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</si>
  <si>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</si>
  <si>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</si>
  <si>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</si>
  <si>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</si>
  <si>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</si>
  <si>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</si>
  <si>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</si>
  <si>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</si>
  <si>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</si>
  <si>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</si>
  <si>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</si>
  <si>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</si>
  <si>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</si>
  <si>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</si>
  <si>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</si>
  <si>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</si>
  <si>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</si>
  <si>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</si>
  <si>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</si>
  <si>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</si>
  <si>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</si>
  <si>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</si>
  <si>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</si>
  <si>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</si>
  <si>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</si>
  <si>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</si>
  <si>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</si>
  <si>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</si>
  <si>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</si>
  <si>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</si>
  <si>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</si>
  <si>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</si>
  <si>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</si>
  <si>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</si>
  <si>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</si>
  <si>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</si>
  <si>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</si>
  <si>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</si>
  <si>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</si>
  <si>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</si>
  <si>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</si>
  <si>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</si>
  <si>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</si>
  <si>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</si>
  <si>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</si>
  <si>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</si>
  <si>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</si>
  <si>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</si>
  <si>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</si>
  <si>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</si>
  <si>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</si>
  <si>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</si>
  <si>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</si>
  <si>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</si>
  <si>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</si>
  <si>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</si>
  <si>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</si>
  <si>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</si>
  <si>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</si>
  <si>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</si>
  <si>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</si>
  <si>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</si>
  <si>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</si>
  <si>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</si>
  <si>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</si>
  <si>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</si>
  <si>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</si>
  <si>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</si>
  <si>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</si>
  <si>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</si>
  <si>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</si>
  <si>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</si>
  <si>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</si>
  <si>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</si>
  <si>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</si>
  <si>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</si>
  <si>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</si>
  <si>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</si>
  <si>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</si>
  <si>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</si>
  <si>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</si>
  <si>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</si>
  <si>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</si>
  <si>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</si>
  <si>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</si>
  <si>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</si>
  <si>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</si>
  <si>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</si>
  <si>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</si>
  <si>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</si>
  <si>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</si>
  <si>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</si>
  <si>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</si>
  <si>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</si>
  <si>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</si>
  <si>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</si>
  <si>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</si>
  <si>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</si>
  <si>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</si>
  <si>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</si>
  <si>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</si>
  <si>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</si>
  <si>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</si>
  <si>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</si>
  <si>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</si>
  <si>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</si>
  <si>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</si>
  <si>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</si>
  <si>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</si>
  <si>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</si>
  <si>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</si>
  <si>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</si>
  <si>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</si>
  <si>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</si>
  <si>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</si>
  <si>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</si>
  <si>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</si>
  <si>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</si>
  <si>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</si>
  <si>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</si>
  <si>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</si>
  <si>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</si>
  <si>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</si>
  <si>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</si>
  <si>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</si>
  <si>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</si>
  <si>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</si>
  <si>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</si>
  <si>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</si>
  <si>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</si>
  <si>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</si>
  <si>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</si>
  <si>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</si>
  <si>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</si>
  <si>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</si>
  <si>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</si>
  <si>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</si>
  <si>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</si>
  <si>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</si>
  <si>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</si>
  <si>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</si>
  <si>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</si>
  <si>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</si>
  <si>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</si>
  <si>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</si>
  <si>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</si>
  <si>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</si>
  <si>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</si>
  <si>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</si>
  <si>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</si>
  <si>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</si>
  <si>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</si>
  <si>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</si>
  <si>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</si>
  <si>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</si>
  <si>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</si>
  <si>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</si>
  <si>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</si>
  <si>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</si>
  <si>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</si>
  <si>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</si>
  <si>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</si>
  <si>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</si>
  <si>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</si>
  <si>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</si>
  <si>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</si>
  <si>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</si>
  <si>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</si>
  <si>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</si>
  <si>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</si>
  <si>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</si>
  <si>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</si>
  <si>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</si>
  <si>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</si>
  <si>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</si>
  <si>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</si>
  <si>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</si>
  <si>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</si>
  <si>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</si>
  <si>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</si>
  <si>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</si>
  <si>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</si>
  <si>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</si>
  <si>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</si>
  <si>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</si>
  <si>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</si>
  <si>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</si>
  <si>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</si>
  <si>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</si>
  <si>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</si>
  <si>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</si>
  <si>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</si>
  <si>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</si>
  <si>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</si>
  <si>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</si>
  <si>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</si>
  <si>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</si>
  <si>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</si>
  <si>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</si>
  <si>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</si>
  <si>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</si>
  <si>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</si>
  <si>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</si>
  <si>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</si>
  <si>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</si>
  <si>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</si>
  <si>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</si>
  <si>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</si>
  <si>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</si>
  <si>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</si>
  <si>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</si>
  <si>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</si>
  <si>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</si>
  <si>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</si>
  <si>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</si>
  <si>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</si>
  <si>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</si>
  <si>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</si>
  <si>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</si>
  <si>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</si>
  <si>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</si>
  <si>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</si>
  <si>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</si>
  <si>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</si>
  <si>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</si>
  <si>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</si>
  <si>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</si>
  <si>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</si>
  <si>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</si>
  <si>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</si>
  <si>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</si>
  <si>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</si>
  <si>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</si>
  <si>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</si>
  <si>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</si>
  <si>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</si>
  <si>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</si>
  <si>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</si>
  <si>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</si>
  <si>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</si>
  <si>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</si>
  <si>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</si>
  <si>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</si>
  <si>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</si>
  <si>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</si>
  <si>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</si>
  <si>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</si>
  <si>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</si>
  <si>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</si>
  <si>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</si>
  <si>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</si>
  <si>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</si>
  <si>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</si>
  <si>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</si>
  <si>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</si>
  <si>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</si>
  <si>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</si>
  <si>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</si>
  <si>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</si>
  <si>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</si>
  <si>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</si>
  <si>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</si>
  <si>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</si>
  <si>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</si>
  <si>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</si>
  <si>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</si>
  <si>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</si>
  <si>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</si>
  <si>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</si>
  <si>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</si>
  <si>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</si>
  <si>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</si>
  <si>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</si>
  <si>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</si>
  <si>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</si>
  <si>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</si>
  <si>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</si>
  <si>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</si>
  <si>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</si>
  <si>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</si>
  <si>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</si>
  <si>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</si>
  <si>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</si>
  <si>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</si>
  <si>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</si>
  <si>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</si>
  <si>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</si>
  <si>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</si>
  <si>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</si>
  <si>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</si>
  <si>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</si>
  <si>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</si>
  <si>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</si>
  <si>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</si>
  <si>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</si>
  <si>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</si>
  <si>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</si>
  <si>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</si>
  <si>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</si>
  <si>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</si>
  <si>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</si>
  <si>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</si>
  <si>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</si>
  <si>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</si>
  <si>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</si>
  <si>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</si>
  <si>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</si>
  <si>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</si>
  <si>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</si>
  <si>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</si>
  <si>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</si>
  <si>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</si>
  <si>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</si>
  <si>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</si>
  <si>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</si>
  <si>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</si>
  <si>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</si>
  <si>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</si>
  <si>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</si>
  <si>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</si>
  <si>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</si>
  <si>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</si>
  <si>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</si>
  <si>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</si>
  <si>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</si>
  <si>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</si>
  <si>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</si>
  <si>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</si>
  <si>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</si>
  <si>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</si>
  <si>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</si>
  <si>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</si>
  <si>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</si>
  <si>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</si>
  <si>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</si>
  <si>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</si>
  <si>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</si>
  <si>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</si>
  <si>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</si>
  <si>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</si>
  <si>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</si>
  <si>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</si>
  <si>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</si>
  <si>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</si>
  <si>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</si>
  <si>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</si>
  <si>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</si>
  <si>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</si>
  <si>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</si>
  <si>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</si>
  <si>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</si>
  <si>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</si>
  <si>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</si>
  <si>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</si>
  <si>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</si>
  <si>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</si>
  <si>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</si>
  <si>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</si>
  <si>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</si>
  <si>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</si>
  <si>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</si>
  <si>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</si>
  <si>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</si>
  <si>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</si>
  <si>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</si>
  <si>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</si>
  <si>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</si>
  <si>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</si>
  <si>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</si>
  <si>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</si>
  <si>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</si>
  <si>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</si>
  <si>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</si>
  <si>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</si>
  <si>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</si>
  <si>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</si>
  <si>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</si>
  <si>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</si>
  <si>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</si>
  <si>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</si>
  <si>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</si>
  <si>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</si>
  <si>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</si>
  <si>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</si>
  <si>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</si>
  <si>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</si>
  <si>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</si>
  <si>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</si>
  <si>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</si>
  <si>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</si>
  <si>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</si>
  <si>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</si>
  <si>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</si>
  <si>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</si>
  <si>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</si>
  <si>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</si>
  <si>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</si>
  <si>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</si>
  <si>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</si>
  <si>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</si>
  <si>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</si>
  <si>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</si>
  <si>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</si>
  <si>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</si>
  <si>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</si>
  <si>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</si>
  <si>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</si>
  <si>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</si>
  <si>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</si>
  <si>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</si>
  <si>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</si>
  <si>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</si>
  <si>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</si>
  <si>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</si>
  <si>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</si>
  <si>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</si>
  <si>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</si>
  <si>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</si>
  <si>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</si>
  <si>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</si>
  <si>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</si>
  <si>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</si>
  <si>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</si>
  <si>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</si>
  <si>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</si>
  <si>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</si>
  <si>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</si>
  <si>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</si>
  <si>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</si>
  <si>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</si>
  <si>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</si>
  <si>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</si>
  <si>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</si>
  <si>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</si>
  <si>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</si>
  <si>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</si>
  <si>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</si>
  <si>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</si>
  <si>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</si>
  <si>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</si>
  <si>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</si>
  <si>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</si>
  <si>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</si>
  <si>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</si>
  <si>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</si>
  <si>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</si>
  <si>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</si>
  <si>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</si>
  <si>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</si>
  <si>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</si>
  <si>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</si>
  <si>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</si>
  <si>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</si>
  <si>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</si>
  <si>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</si>
  <si>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</si>
  <si>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</si>
  <si>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</si>
  <si>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</si>
  <si>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</si>
  <si>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</si>
  <si>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</si>
  <si>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</si>
  <si>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</si>
  <si>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</si>
  <si>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</si>
  <si>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</si>
  <si>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</si>
  <si>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</si>
  <si>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</si>
  <si>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</si>
  <si>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</si>
  <si>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</si>
  <si>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</si>
  <si>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</si>
  <si>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</si>
  <si>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</si>
  <si>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</si>
  <si>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</si>
  <si>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</si>
  <si>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</si>
  <si>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</si>
  <si>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</si>
  <si>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</si>
  <si>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</si>
  <si>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</si>
  <si>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</si>
  <si>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</si>
  <si>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</si>
  <si>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</si>
  <si>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</si>
  <si>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</si>
  <si>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</si>
  <si>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</si>
  <si>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</si>
  <si>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</si>
  <si>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</si>
  <si>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</si>
  <si>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</si>
  <si>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</si>
  <si>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</si>
  <si>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</si>
  <si>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</si>
  <si>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</si>
  <si>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</si>
  <si>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</si>
  <si>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</si>
  <si>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</si>
  <si>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</si>
  <si>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</si>
  <si>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</si>
  <si>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</si>
  <si>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</si>
  <si>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</si>
  <si>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</si>
  <si>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</si>
  <si>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</si>
  <si>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</si>
  <si>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</si>
  <si>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</si>
  <si>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</si>
  <si>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</si>
  <si>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</si>
  <si>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</si>
  <si>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</si>
  <si>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</si>
  <si>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</si>
  <si>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</si>
  <si>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</si>
  <si>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</si>
  <si>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</si>
  <si>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</si>
  <si>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</si>
  <si>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</si>
  <si>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</si>
  <si>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</si>
  <si>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</si>
  <si>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</si>
  <si>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</si>
  <si>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</si>
  <si>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</si>
  <si>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</si>
  <si>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</si>
  <si>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</si>
  <si>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</si>
  <si>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</si>
  <si>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</si>
  <si>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</si>
  <si>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</si>
  <si>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</si>
  <si>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</si>
  <si>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</si>
  <si>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</si>
  <si>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</si>
  <si>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</si>
  <si>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</si>
  <si>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</si>
  <si>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</si>
  <si>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</si>
  <si>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</si>
  <si>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</si>
  <si>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</si>
  <si>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</si>
  <si>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</si>
  <si>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</si>
  <si>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</si>
  <si>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</si>
  <si>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</si>
  <si>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</si>
  <si>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</si>
  <si>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</si>
  <si>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</si>
  <si>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</si>
  <si>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</si>
  <si>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</si>
  <si>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</si>
  <si>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</si>
  <si>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</si>
  <si>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</si>
  <si>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</si>
  <si>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</si>
  <si>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</si>
  <si>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</si>
  <si>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</si>
  <si>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</si>
  <si>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</si>
  <si>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</si>
  <si>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</si>
  <si>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</si>
  <si>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</si>
  <si>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</si>
  <si>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</si>
  <si>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</si>
  <si>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</si>
  <si>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</si>
  <si>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</si>
  <si>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</si>
  <si>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</si>
  <si>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</si>
  <si>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</si>
  <si>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</si>
  <si>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</si>
  <si>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</si>
  <si>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</si>
  <si>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</si>
  <si>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</si>
  <si>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</si>
  <si>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</si>
  <si>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</si>
  <si>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</si>
  <si>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</si>
  <si>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</si>
  <si>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</si>
  <si>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</si>
  <si>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</si>
  <si>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</si>
  <si>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</si>
  <si>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</si>
  <si>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</si>
  <si>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</si>
  <si>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</si>
  <si>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</si>
  <si>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</si>
  <si>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</si>
  <si>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</si>
  <si>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</si>
  <si>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</si>
  <si>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</si>
  <si>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</si>
  <si>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</si>
  <si>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</si>
  <si>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</si>
  <si>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</si>
  <si>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</si>
  <si>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</si>
  <si>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</si>
  <si>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</si>
  <si>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</si>
  <si>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</si>
  <si>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</si>
  <si>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</si>
  <si>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</si>
  <si>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</si>
  <si>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</si>
  <si>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</si>
  <si>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</si>
  <si>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</si>
  <si>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</si>
  <si>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</si>
  <si>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</si>
  <si>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</si>
  <si>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</si>
  <si>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</si>
  <si>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</si>
  <si>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</si>
  <si>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</si>
  <si>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</si>
  <si>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</si>
  <si>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</si>
  <si>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</si>
  <si>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</si>
  <si>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</si>
  <si>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</si>
  <si>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</si>
  <si>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</si>
  <si>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</si>
  <si>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</si>
  <si>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</si>
  <si>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</si>
  <si>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</si>
  <si>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</si>
  <si>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</si>
  <si>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</si>
  <si>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</si>
  <si>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</si>
  <si>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</si>
  <si>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</si>
  <si>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</si>
  <si>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</si>
  <si>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</si>
  <si>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</si>
  <si>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</si>
  <si>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</si>
  <si>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</si>
  <si>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</si>
  <si>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</si>
  <si>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</si>
  <si>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</si>
  <si>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</si>
  <si>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</si>
  <si>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</si>
  <si>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</si>
  <si>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</si>
  <si>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</si>
  <si>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</si>
  <si>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</si>
  <si>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</si>
  <si>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</si>
  <si>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</si>
  <si>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</si>
  <si>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</si>
  <si>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</si>
  <si>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</si>
  <si>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</si>
  <si>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</si>
  <si>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</si>
  <si>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</si>
  <si>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</si>
  <si>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</si>
  <si>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</si>
  <si>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</si>
  <si>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</si>
  <si>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</si>
  <si>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</si>
  <si>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</si>
  <si>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</si>
  <si>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</si>
  <si>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</si>
  <si>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</si>
  <si>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</si>
  <si>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</si>
  <si>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</si>
  <si>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</si>
  <si>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</si>
  <si>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</si>
  <si>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</si>
  <si>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</si>
  <si>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</si>
  <si>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</si>
  <si>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</si>
  <si>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</si>
  <si>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</si>
  <si>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</si>
  <si>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</si>
  <si>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</si>
  <si>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</si>
  <si>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</si>
  <si>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</si>
  <si>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</si>
  <si>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</si>
  <si>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</si>
  <si>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</si>
  <si>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</si>
  <si>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</si>
  <si>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</si>
  <si>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</si>
  <si>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</si>
  <si>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</si>
  <si>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</si>
  <si>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</si>
  <si>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</si>
  <si>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</si>
  <si>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</si>
  <si>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</si>
  <si>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</si>
  <si>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</si>
  <si>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</si>
  <si>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</si>
  <si>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</si>
  <si>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</si>
  <si>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</si>
  <si>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</si>
  <si>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</si>
  <si>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</si>
  <si>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</si>
  <si>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</si>
  <si>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</si>
  <si>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</si>
  <si>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</si>
  <si>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</si>
  <si>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</si>
  <si>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</si>
  <si>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</si>
  <si>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</si>
  <si>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</si>
  <si>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</si>
  <si>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</si>
  <si>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</si>
  <si>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</si>
  <si>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</si>
  <si>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</si>
  <si>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</si>
  <si>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</si>
  <si>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</si>
  <si>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</si>
  <si>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</si>
  <si>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</si>
  <si>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</si>
  <si>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</si>
  <si>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</si>
  <si>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</si>
  <si>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</si>
  <si>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</si>
  <si>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</si>
  <si>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</si>
  <si>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</si>
  <si>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</si>
  <si>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</si>
  <si>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</si>
  <si>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</si>
  <si>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</si>
  <si>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</si>
  <si>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</si>
  <si>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</si>
  <si>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</si>
  <si>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</si>
  <si>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</si>
  <si>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</si>
  <si>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</si>
  <si>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</si>
  <si>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</si>
  <si>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</si>
  <si>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</si>
  <si>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</si>
  <si>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</si>
  <si>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</si>
  <si>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</si>
  <si>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</si>
  <si>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</si>
  <si>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</si>
  <si>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</si>
  <si>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</si>
  <si>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</si>
  <si>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</si>
  <si>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</si>
  <si>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</si>
  <si>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</si>
  <si>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</si>
  <si>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</si>
  <si>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</si>
  <si>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</si>
  <si>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</si>
  <si>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</si>
  <si>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</si>
  <si>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</si>
  <si>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</si>
  <si>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</si>
  <si>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</si>
  <si>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</si>
  <si>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</si>
  <si>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</si>
  <si>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</si>
  <si>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</si>
  <si>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</si>
  <si>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</si>
  <si>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</si>
  <si>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</si>
  <si>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</si>
  <si>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</si>
  <si>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</si>
  <si>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</si>
  <si>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</si>
  <si>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</si>
  <si>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</si>
  <si>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</si>
  <si>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</si>
  <si>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</si>
  <si>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</si>
  <si>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</si>
  <si>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</si>
  <si>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</si>
  <si>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</si>
  <si>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</si>
  <si>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</si>
  <si>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</si>
  <si>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</si>
  <si>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</si>
  <si>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</si>
  <si>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</si>
  <si>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</si>
  <si>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</si>
  <si>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</si>
  <si>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</si>
  <si>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</si>
  <si>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</si>
  <si>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</si>
  <si>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</si>
  <si>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</si>
  <si>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</si>
  <si>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</si>
  <si>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</si>
  <si>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</si>
  <si>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</si>
  <si>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</si>
  <si>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</si>
  <si>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</si>
  <si>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</si>
  <si>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</si>
  <si>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</si>
  <si>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</si>
  <si>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</si>
  <si>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</si>
  <si>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</si>
  <si>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</si>
  <si>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</si>
  <si>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</si>
  <si>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</si>
  <si>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</si>
  <si>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</si>
  <si>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</si>
  <si>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</si>
  <si>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</si>
  <si>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</si>
  <si>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</si>
  <si>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</si>
  <si>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</si>
  <si>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</si>
  <si>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</si>
  <si>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</si>
  <si>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</si>
  <si>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</si>
  <si>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</si>
  <si>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</si>
  <si>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</si>
  <si>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</si>
  <si>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</si>
  <si>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</si>
  <si>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</si>
  <si>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</si>
  <si>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</si>
  <si>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</si>
  <si>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</si>
  <si>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</si>
  <si>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</si>
  <si>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</si>
  <si>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</si>
  <si>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</si>
  <si>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</si>
  <si>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</si>
  <si>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</si>
  <si>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</si>
  <si>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</si>
  <si>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</si>
  <si>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</si>
  <si>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</si>
  <si>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</si>
  <si>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</si>
  <si>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</si>
  <si>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</si>
  <si>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</si>
  <si>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</si>
  <si>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</si>
  <si>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</si>
  <si>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</si>
  <si>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</si>
  <si>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</si>
  <si>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</si>
  <si>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</si>
  <si>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</si>
  <si>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</si>
  <si>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</si>
  <si>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</si>
  <si>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</si>
  <si>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</si>
  <si>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</si>
  <si>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</si>
  <si>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</si>
  <si>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</si>
  <si>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</si>
  <si>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</si>
  <si>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</si>
  <si>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</si>
  <si>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</si>
  <si>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</si>
  <si>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</si>
  <si>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</si>
  <si>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</si>
  <si>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</si>
  <si>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</si>
  <si>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</si>
  <si>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</si>
  <si>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</si>
  <si>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</si>
  <si>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</si>
  <si>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</si>
  <si>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</si>
  <si>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</si>
  <si>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</si>
  <si>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</si>
  <si>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</si>
  <si>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</si>
  <si>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</si>
  <si>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</si>
  <si>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</si>
  <si>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</si>
  <si>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</si>
  <si>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</si>
  <si>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</si>
  <si>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</si>
  <si>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</si>
  <si>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</si>
  <si>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</si>
  <si>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</si>
  <si>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</si>
  <si>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</si>
  <si>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</si>
  <si>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</si>
  <si>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</si>
  <si>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</si>
  <si>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</si>
  <si>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</si>
  <si>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</si>
  <si>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</si>
  <si>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</si>
  <si>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</si>
  <si>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</si>
  <si>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</si>
  <si>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</si>
  <si>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</si>
  <si>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</si>
  <si>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</si>
  <si>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</si>
  <si>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</si>
  <si>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</si>
  <si>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</si>
  <si>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</si>
  <si>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</si>
  <si>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</si>
  <si>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</si>
  <si>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</si>
  <si>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</si>
  <si>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</si>
  <si>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</si>
  <si>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</si>
  <si>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</si>
  <si>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</si>
  <si>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</si>
  <si>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</si>
  <si>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</si>
  <si>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</si>
  <si>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</si>
  <si>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</si>
  <si>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</si>
  <si>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</si>
  <si>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</si>
  <si>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</si>
  <si>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</si>
  <si>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</si>
  <si>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</si>
  <si>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</si>
  <si>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</si>
  <si>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</si>
  <si>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</si>
  <si>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</si>
  <si>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</si>
  <si>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</si>
  <si>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</si>
  <si>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</si>
  <si>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</si>
  <si>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</si>
  <si>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</si>
  <si>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</si>
  <si>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</si>
  <si>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</si>
  <si>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</si>
  <si>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</si>
  <si>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</si>
  <si>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</si>
  <si>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</si>
  <si>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</si>
  <si>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</si>
  <si>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</si>
  <si>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</si>
  <si>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</si>
  <si>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</si>
  <si>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</si>
  <si>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</si>
  <si>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</si>
  <si>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</si>
  <si>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</si>
  <si>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</si>
  <si>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</si>
  <si>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</si>
  <si>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</si>
  <si>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</si>
  <si>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</si>
  <si>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</si>
  <si>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</si>
  <si>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</si>
  <si>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</si>
  <si>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</si>
  <si>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</si>
  <si>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</si>
  <si>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</si>
  <si>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</si>
  <si>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</si>
  <si>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</si>
  <si>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</si>
  <si>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</si>
  <si>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</si>
  <si>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</si>
  <si>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</si>
  <si>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</si>
  <si>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</si>
  <si>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</si>
  <si>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</si>
  <si>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</si>
  <si>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</si>
  <si>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</si>
  <si>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</si>
  <si>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</si>
  <si>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</si>
  <si>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</si>
  <si>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</si>
  <si>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</si>
  <si>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</si>
  <si>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</si>
  <si>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</si>
  <si>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</si>
  <si>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</si>
  <si>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</si>
  <si>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</si>
  <si>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</si>
  <si>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</si>
  <si>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</si>
  <si>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</si>
  <si>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</si>
  <si>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</si>
  <si>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</si>
  <si>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</si>
  <si>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</si>
  <si>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</si>
  <si>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</si>
  <si>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</si>
  <si>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</si>
  <si>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</si>
  <si>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</si>
  <si>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</si>
  <si>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</si>
  <si>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</si>
  <si>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</si>
  <si>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</si>
  <si>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</si>
  <si>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</si>
  <si>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</si>
  <si>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</si>
  <si>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</si>
  <si>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</si>
  <si>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</si>
  <si>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</si>
  <si>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</si>
  <si>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</si>
  <si>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</si>
  <si>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</si>
  <si>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</si>
  <si>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</si>
  <si>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</si>
  <si>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</si>
  <si>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</si>
  <si>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</si>
  <si>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</si>
  <si>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</si>
  <si>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</si>
  <si>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</si>
  <si>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</si>
  <si>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</si>
  <si>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</si>
  <si>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</si>
  <si>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</si>
  <si>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</si>
  <si>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</si>
  <si>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</si>
  <si>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</si>
  <si>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</si>
  <si>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</si>
  <si>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</si>
  <si>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</si>
  <si>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</si>
  <si>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</si>
  <si>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</si>
  <si>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</si>
  <si>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</si>
  <si>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</si>
  <si>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</si>
  <si>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</si>
  <si>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</si>
  <si>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</si>
  <si>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</si>
  <si>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</si>
  <si>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</si>
  <si>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</si>
  <si>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</si>
  <si>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</si>
  <si>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</si>
  <si>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</si>
  <si>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</si>
  <si>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</si>
  <si>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</si>
  <si>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</si>
  <si>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</si>
  <si>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</si>
  <si>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</si>
  <si>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</si>
  <si>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</si>
  <si>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</si>
  <si>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</si>
  <si>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</si>
  <si>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</si>
  <si>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</si>
  <si>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</si>
  <si>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</si>
  <si>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</si>
  <si>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</si>
  <si>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</si>
  <si>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</si>
  <si>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</si>
  <si>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</si>
  <si>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</si>
  <si>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</si>
  <si>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</si>
  <si>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</si>
  <si>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</si>
  <si>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</si>
  <si>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</si>
  <si>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</si>
  <si>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</si>
  <si>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</si>
  <si>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</si>
  <si>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</si>
  <si>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</si>
  <si>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</si>
  <si>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</si>
  <si>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</si>
  <si>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</si>
  <si>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</si>
  <si>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</si>
  <si>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</si>
  <si>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</si>
  <si>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</si>
  <si>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</si>
  <si>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</si>
  <si>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</si>
  <si>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</si>
  <si>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</si>
  <si>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</si>
  <si>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</si>
  <si>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</si>
  <si>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</si>
  <si>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</si>
  <si>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</si>
  <si>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</si>
  <si>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</si>
  <si>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</si>
  <si>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</si>
  <si>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</si>
  <si>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</si>
  <si>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</si>
  <si>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</si>
  <si>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</si>
  <si>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</si>
  <si>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</si>
  <si>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</si>
  <si>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</si>
  <si>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</si>
  <si>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</si>
  <si>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</si>
  <si>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</si>
  <si>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</si>
  <si>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</si>
  <si>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</si>
  <si>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</si>
  <si>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</si>
  <si>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</si>
  <si>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</si>
  <si>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</si>
  <si>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</si>
  <si>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</si>
  <si>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</si>
  <si>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</si>
  <si>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</si>
  <si>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</si>
  <si>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</si>
  <si>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</si>
  <si>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</si>
  <si>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</si>
  <si>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</si>
  <si>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</si>
  <si>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</si>
  <si>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</si>
  <si>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</si>
  <si>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</si>
  <si>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</si>
  <si>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</si>
  <si>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</si>
  <si>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</si>
  <si>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</si>
  <si>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</si>
  <si>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</si>
  <si>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</si>
  <si>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</si>
  <si>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</si>
  <si>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</si>
  <si>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</si>
  <si>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</si>
  <si>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</si>
  <si>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</si>
  <si>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</si>
  <si>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</si>
  <si>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</si>
  <si>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</si>
  <si>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</si>
  <si>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</si>
  <si>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</si>
  <si>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</si>
  <si>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</si>
  <si>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</si>
  <si>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</si>
  <si>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</si>
  <si>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</si>
  <si>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</si>
  <si>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</si>
  <si>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</si>
  <si>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</si>
  <si>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</si>
  <si>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</si>
  <si>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</si>
  <si>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</si>
  <si>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</si>
  <si>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</si>
  <si>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</si>
  <si>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</si>
  <si>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</si>
  <si>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</si>
  <si>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</si>
  <si>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</si>
  <si>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</si>
  <si>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</si>
  <si>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</si>
  <si>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</si>
  <si>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</si>
  <si>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</si>
  <si>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</si>
  <si>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</si>
  <si>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</si>
  <si>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</si>
  <si>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</si>
  <si>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</si>
  <si>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</si>
  <si>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</si>
  <si>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</si>
  <si>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</si>
  <si>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</si>
  <si>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</si>
  <si>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</si>
  <si>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</si>
  <si>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</si>
  <si>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</si>
  <si>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</si>
  <si>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</si>
  <si>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</si>
  <si>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</si>
  <si>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</si>
  <si>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</si>
  <si>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</si>
  <si>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</si>
  <si>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</si>
  <si>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</si>
  <si>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</si>
  <si>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</si>
  <si>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</si>
  <si>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</si>
  <si>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</si>
  <si>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</si>
  <si>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</si>
  <si>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</si>
  <si>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</si>
  <si>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</si>
  <si>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</si>
  <si>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</si>
  <si>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</si>
  <si>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</si>
  <si>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</si>
  <si>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</si>
  <si>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</si>
  <si>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</si>
  <si>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</si>
  <si>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</si>
  <si>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</si>
  <si>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</si>
  <si>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</si>
  <si>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</si>
  <si>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</si>
  <si>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</si>
  <si>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</si>
  <si>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</si>
  <si>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</si>
  <si>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</si>
  <si>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</si>
  <si>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</si>
  <si>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</si>
  <si>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</si>
  <si>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</si>
  <si>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</si>
  <si>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</si>
  <si>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</si>
  <si>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</si>
  <si>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</si>
  <si>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</si>
  <si>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</si>
  <si>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</si>
  <si>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</si>
  <si>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</si>
  <si>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</si>
  <si>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</si>
  <si>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</si>
  <si>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</si>
  <si>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</si>
  <si>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</si>
  <si>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</si>
  <si>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</si>
  <si>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</si>
  <si>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</si>
  <si>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</si>
  <si>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</si>
  <si>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</si>
  <si>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</si>
  <si>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</si>
  <si>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</si>
  <si>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</si>
  <si>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</si>
  <si>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</si>
  <si>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</si>
  <si>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</si>
  <si>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</si>
  <si>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</si>
  <si>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</si>
  <si>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</si>
  <si>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</si>
  <si>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</si>
  <si>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</si>
  <si>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</si>
  <si>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</si>
  <si>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</si>
  <si>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</si>
  <si>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</si>
  <si>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</si>
  <si>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</si>
  <si>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</si>
  <si>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</si>
  <si>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</si>
  <si>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</si>
  <si>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</si>
  <si>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</si>
  <si>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</si>
  <si>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</si>
  <si>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</si>
  <si>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</si>
  <si>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</si>
  <si>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</si>
  <si>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</si>
  <si>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</si>
  <si>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</si>
  <si>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</si>
  <si>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</si>
  <si>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</si>
  <si>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</si>
  <si>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</si>
  <si>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</si>
  <si>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</si>
  <si>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</si>
  <si>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</si>
  <si>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</si>
  <si>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</si>
  <si>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</si>
  <si>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</si>
  <si>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</si>
  <si>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</si>
  <si>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</si>
  <si>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</si>
  <si>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</si>
  <si>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</si>
  <si>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</si>
  <si>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</si>
  <si>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</si>
  <si>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</si>
  <si>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</si>
  <si>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</si>
  <si>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</si>
  <si>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</si>
  <si>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</si>
  <si>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</si>
  <si>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</si>
  <si>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</si>
  <si>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</si>
  <si>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</si>
  <si>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</si>
  <si>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</si>
  <si>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</si>
  <si>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</si>
  <si>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</si>
  <si>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</si>
  <si>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</si>
  <si>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</si>
  <si>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</si>
  <si>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</si>
  <si>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</si>
  <si>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</si>
  <si>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</si>
  <si>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</si>
  <si>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</si>
  <si>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</si>
  <si>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</si>
  <si>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</si>
  <si>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</si>
  <si>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</si>
  <si>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</si>
  <si>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</si>
  <si>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</si>
  <si>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</si>
  <si>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</si>
  <si>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</si>
  <si>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</si>
  <si>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</si>
  <si>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</si>
  <si>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</si>
  <si>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</si>
  <si>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</si>
  <si>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</si>
  <si>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</si>
  <si>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</si>
  <si>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</si>
  <si>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</si>
  <si>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</si>
  <si>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</si>
  <si>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</si>
  <si>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</si>
  <si>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</si>
  <si>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</si>
  <si>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</si>
  <si>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</si>
  <si>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</si>
  <si>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</si>
  <si>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</si>
  <si>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</si>
  <si>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</si>
  <si>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</si>
  <si>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</si>
  <si>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</si>
  <si>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</si>
  <si>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</si>
  <si>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</si>
  <si>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</si>
  <si>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</si>
  <si>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</si>
  <si>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</si>
  <si>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</si>
  <si>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</si>
  <si>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</si>
  <si>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</si>
  <si>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</si>
  <si>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</si>
  <si>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</si>
  <si>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</si>
  <si>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</si>
  <si>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</si>
  <si>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</si>
  <si>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</si>
  <si>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</si>
  <si>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</si>
  <si>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</si>
  <si>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</si>
  <si>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</si>
  <si>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</si>
  <si>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</si>
  <si>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</si>
  <si>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</si>
  <si>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</si>
  <si>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</si>
  <si>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</si>
  <si>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</si>
  <si>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</si>
  <si>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</si>
  <si>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</si>
  <si>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</si>
  <si>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</si>
  <si>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</si>
  <si>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</si>
  <si>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</si>
  <si>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</si>
  <si>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</si>
  <si>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</si>
  <si>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</si>
  <si>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</si>
  <si>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</si>
  <si>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</si>
  <si>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</si>
  <si>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</si>
  <si>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</si>
  <si>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</si>
  <si>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</si>
  <si>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</si>
  <si>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</si>
  <si>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</si>
  <si>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</si>
  <si>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</si>
  <si>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</si>
  <si>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</si>
  <si>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</si>
  <si>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</si>
  <si>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</si>
  <si>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</si>
  <si>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</si>
  <si>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</si>
  <si>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</si>
  <si>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</si>
  <si>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</si>
  <si>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</si>
  <si>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</si>
  <si>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</si>
  <si>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</si>
  <si>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</si>
  <si>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</si>
  <si>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</si>
  <si>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</si>
  <si>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</si>
  <si>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</si>
  <si>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</si>
  <si>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</si>
  <si>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</si>
  <si>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</si>
  <si>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</si>
  <si>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</si>
  <si>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</si>
  <si>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</si>
  <si>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</si>
  <si>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</si>
  <si>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</si>
  <si>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</si>
  <si>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</si>
  <si>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</si>
  <si>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</si>
  <si>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</si>
  <si>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</si>
  <si>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</si>
  <si>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</si>
  <si>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</si>
  <si>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</si>
  <si>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</si>
  <si>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</si>
  <si>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</si>
  <si>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</si>
  <si>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</si>
  <si>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</si>
  <si>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</si>
  <si>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</si>
  <si>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</si>
  <si>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</si>
  <si>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</si>
  <si>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</si>
  <si>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</si>
  <si>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</si>
  <si>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</si>
  <si>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</si>
  <si>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</si>
  <si>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</si>
  <si>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</si>
  <si>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</si>
  <si>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</si>
  <si>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</si>
  <si>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</si>
  <si>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</si>
  <si>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</si>
  <si>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</si>
  <si>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</si>
  <si>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</si>
  <si>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</si>
  <si>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</si>
  <si>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</si>
  <si>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</si>
  <si>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</si>
  <si>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</si>
  <si>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</si>
  <si>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</si>
  <si>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</si>
  <si>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</si>
  <si>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</si>
  <si>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</si>
  <si>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</si>
  <si>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</si>
  <si>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</si>
  <si>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</si>
  <si>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</si>
  <si>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</si>
  <si>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</si>
  <si>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</si>
  <si>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</si>
  <si>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</si>
  <si>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</si>
  <si>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</si>
  <si>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</si>
  <si>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</si>
  <si>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</si>
  <si>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</si>
  <si>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</si>
  <si>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</si>
  <si>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</si>
  <si>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</si>
  <si>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</si>
  <si>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</si>
  <si>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</si>
  <si>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</si>
  <si>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</si>
  <si>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</si>
  <si>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</si>
  <si>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</si>
  <si>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</si>
  <si>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</si>
  <si>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</si>
  <si>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</si>
  <si>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</si>
  <si>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</si>
  <si>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</si>
  <si>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</si>
  <si>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</si>
  <si>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</si>
  <si>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</si>
  <si>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</si>
  <si>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</si>
  <si>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</si>
  <si>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</si>
  <si>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</si>
  <si>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</si>
  <si>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</si>
  <si>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</si>
  <si>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</si>
  <si>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</si>
  <si>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</si>
  <si>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</si>
  <si>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</si>
  <si>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</si>
  <si>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</si>
  <si>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</si>
  <si>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</si>
  <si>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</si>
  <si>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</si>
  <si>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</si>
  <si>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</si>
  <si>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</si>
  <si>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</si>
  <si>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</si>
  <si>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</si>
  <si>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</si>
  <si>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</si>
  <si>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</si>
  <si>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</si>
  <si>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</si>
  <si>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</si>
  <si>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</si>
  <si>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</si>
  <si>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</si>
  <si>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</si>
  <si>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</si>
  <si>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</si>
  <si>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</si>
  <si>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</si>
  <si>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</si>
  <si>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</si>
  <si>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</si>
  <si>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</si>
  <si>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</si>
  <si>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</si>
  <si>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</si>
  <si>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</si>
  <si>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</si>
  <si>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</si>
  <si>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</si>
  <si>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</si>
  <si>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</si>
  <si>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</si>
  <si>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</si>
  <si>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</si>
  <si>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</si>
  <si>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</si>
  <si>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</si>
  <si>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</si>
  <si>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</si>
  <si>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</si>
  <si>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</si>
  <si>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</si>
  <si>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</si>
  <si>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</si>
  <si>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</si>
  <si>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</si>
  <si>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</si>
  <si>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</si>
  <si>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</si>
  <si>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</si>
  <si>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</si>
  <si>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</si>
  <si>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</si>
  <si>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</si>
  <si>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</si>
  <si>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</si>
  <si>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</si>
  <si>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</si>
  <si>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</si>
  <si>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</si>
  <si>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</si>
  <si>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</si>
  <si>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</si>
  <si>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</si>
  <si>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</si>
  <si>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</si>
  <si>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</si>
  <si>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</si>
  <si>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</si>
  <si>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</si>
  <si>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</si>
  <si>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</si>
  <si>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</si>
  <si>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</si>
  <si>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</si>
  <si>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</si>
  <si>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</si>
  <si>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</si>
  <si>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</si>
  <si>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</si>
  <si>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</si>
  <si>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</si>
  <si>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</si>
  <si>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</si>
  <si>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</si>
  <si>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</si>
  <si>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</si>
  <si>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</si>
  <si>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</si>
  <si>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</si>
  <si>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</si>
  <si>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</si>
  <si>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</si>
  <si>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</si>
  <si>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</si>
  <si>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</si>
  <si>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</si>
  <si>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</si>
  <si>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</si>
  <si>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</si>
  <si>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</si>
  <si>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</si>
  <si>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</si>
  <si>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</si>
  <si>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</si>
  <si>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</si>
  <si>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</si>
  <si>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</si>
  <si>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</si>
  <si>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</si>
  <si>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</si>
  <si>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</si>
  <si>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</si>
  <si>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</si>
  <si>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</si>
  <si>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</si>
  <si>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</si>
  <si>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</si>
  <si>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</si>
  <si>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</si>
  <si>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</si>
  <si>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</si>
  <si>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</si>
  <si>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</si>
  <si>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</si>
  <si>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</si>
  <si>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</si>
  <si>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</si>
  <si>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</si>
  <si>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</si>
  <si>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</si>
  <si>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</si>
  <si>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</si>
  <si>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</si>
  <si>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</si>
  <si>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</si>
  <si>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</si>
  <si>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</si>
  <si>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</si>
  <si>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</si>
  <si>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</si>
  <si>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</si>
  <si>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</si>
  <si>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</si>
  <si>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</si>
  <si>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</si>
  <si>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</si>
  <si>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</si>
  <si>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</si>
  <si>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</si>
  <si>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</si>
  <si>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</si>
  <si>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</si>
  <si>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</si>
  <si>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</si>
  <si>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</si>
  <si>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</si>
  <si>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</si>
  <si>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</si>
  <si>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</si>
  <si>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</si>
  <si>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</si>
  <si>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</si>
  <si>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</si>
  <si>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</si>
  <si>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</si>
  <si>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</si>
  <si>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</si>
  <si>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</si>
  <si>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</si>
  <si>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</si>
  <si>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</si>
  <si>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</si>
  <si>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</si>
  <si>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</si>
  <si>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</si>
  <si>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</si>
  <si>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</si>
  <si>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</si>
  <si>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</si>
  <si>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</si>
  <si>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</si>
  <si>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</si>
  <si>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</si>
  <si>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</si>
  <si>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</si>
  <si>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</si>
  <si>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</si>
  <si>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</si>
  <si>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</si>
  <si>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</si>
  <si>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</si>
  <si>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</si>
  <si>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</si>
  <si>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</si>
  <si>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</si>
  <si>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</si>
  <si>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</si>
  <si>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</si>
  <si>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</si>
  <si>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</si>
  <si>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</si>
  <si>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</si>
  <si>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</si>
  <si>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</si>
  <si>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</si>
  <si>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</si>
  <si>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</si>
  <si>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</si>
  <si>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</si>
  <si>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</si>
  <si>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</si>
  <si>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</si>
  <si>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</si>
  <si>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</si>
  <si>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</si>
  <si>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</si>
  <si>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</si>
  <si>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</si>
  <si>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</si>
  <si>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</si>
  <si>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</si>
  <si>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</si>
  <si>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</si>
  <si>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</si>
  <si>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</si>
  <si>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</si>
  <si>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</si>
  <si>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</si>
  <si>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</si>
  <si>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</si>
  <si>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</si>
  <si>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</si>
  <si>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</si>
  <si>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</si>
  <si>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</si>
  <si>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</si>
  <si>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</si>
  <si>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</si>
  <si>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</si>
  <si>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</si>
  <si>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</si>
  <si>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</si>
  <si>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</si>
  <si>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</si>
  <si>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</si>
  <si>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</si>
  <si>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</si>
  <si>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</si>
  <si>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</si>
  <si>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</si>
  <si>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</si>
  <si>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</si>
  <si>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</si>
  <si>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</si>
  <si>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</si>
  <si>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</si>
  <si>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</si>
  <si>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</si>
  <si>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</si>
  <si>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</si>
  <si>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</si>
  <si>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</si>
  <si>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</si>
  <si>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</si>
  <si>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</si>
  <si>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</si>
  <si>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</si>
  <si>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</si>
  <si>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</si>
  <si>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</si>
  <si>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</si>
  <si>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</si>
  <si>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</si>
  <si>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</si>
  <si>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</si>
  <si>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</si>
  <si>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</si>
  <si>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</si>
  <si>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</si>
  <si>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</si>
  <si>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</si>
  <si>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</si>
  <si>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</si>
  <si>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</si>
  <si>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</si>
  <si>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</si>
  <si>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</si>
  <si>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</si>
  <si>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</si>
  <si>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</si>
  <si>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</si>
  <si>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</si>
  <si>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</si>
  <si>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</si>
  <si>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</si>
  <si>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</si>
  <si>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</si>
  <si>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</si>
  <si>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</si>
  <si>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</si>
  <si>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</si>
  <si>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</si>
  <si>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</si>
  <si>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</si>
  <si>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</si>
  <si>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</si>
  <si>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</si>
  <si>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</si>
  <si>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</si>
  <si>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</si>
  <si>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</si>
  <si>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</si>
  <si>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</si>
  <si>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</si>
  <si>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</si>
  <si>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</si>
  <si>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</si>
  <si>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</si>
  <si>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</si>
  <si>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</si>
  <si>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</si>
  <si>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</si>
  <si>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</si>
  <si>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</si>
  <si>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</si>
  <si>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</si>
  <si>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</si>
  <si>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</si>
  <si>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</si>
  <si>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</si>
  <si>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</si>
  <si>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</si>
  <si>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</si>
  <si>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</si>
  <si>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</si>
  <si>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</si>
  <si>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</si>
  <si>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</si>
  <si>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</si>
  <si>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</si>
  <si>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</si>
  <si>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</si>
  <si>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</si>
  <si>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</si>
  <si>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</si>
  <si>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</si>
  <si>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</si>
  <si>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</si>
  <si>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</si>
  <si>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</si>
  <si>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</si>
  <si>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</si>
  <si>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</si>
  <si>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</si>
  <si>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</si>
  <si>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</si>
  <si>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</si>
  <si>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</si>
  <si>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</si>
  <si>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</si>
  <si>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</si>
  <si>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</si>
  <si>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</si>
  <si>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</si>
  <si>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</si>
  <si>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</si>
  <si>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</si>
  <si>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</si>
  <si>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</si>
  <si>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</si>
  <si>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</si>
  <si>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</si>
  <si>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</si>
  <si>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</si>
  <si>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</si>
  <si>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</si>
  <si>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</si>
  <si>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</si>
  <si>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</si>
  <si>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</si>
  <si>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</si>
  <si>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</si>
  <si>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</si>
  <si>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</si>
  <si>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</si>
  <si>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</si>
  <si>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</si>
  <si>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</si>
  <si>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</si>
  <si>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</si>
  <si>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</si>
  <si>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</si>
  <si>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</si>
  <si>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</si>
  <si>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</si>
  <si>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</si>
  <si>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</si>
  <si>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</si>
  <si>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</si>
  <si>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</si>
  <si>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</si>
  <si>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</si>
  <si>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</si>
  <si>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</si>
  <si>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</si>
  <si>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</si>
  <si>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</si>
  <si>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</si>
  <si>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</si>
  <si>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</si>
  <si>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</si>
  <si>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</si>
  <si>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</si>
  <si>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</si>
  <si>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</si>
  <si>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</si>
  <si>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</si>
  <si>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</si>
  <si>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</si>
  <si>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</si>
  <si>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</si>
  <si>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</si>
  <si>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</si>
  <si>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</si>
  <si>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</si>
  <si>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</si>
  <si>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</si>
  <si>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</si>
  <si>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</si>
  <si>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</si>
  <si>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</si>
  <si>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</si>
  <si>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</si>
  <si>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</si>
  <si>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</si>
  <si>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</si>
  <si>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</si>
  <si>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</si>
  <si>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</si>
  <si>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</si>
  <si>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</si>
  <si>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</si>
  <si>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</si>
  <si>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</si>
  <si>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</si>
  <si>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</si>
  <si>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</si>
  <si>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</si>
  <si>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</si>
  <si>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</si>
  <si>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</si>
  <si>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</si>
  <si>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</si>
  <si>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</si>
  <si>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</si>
  <si>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</si>
  <si>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</si>
  <si>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</si>
  <si>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</si>
  <si>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</si>
  <si>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</si>
  <si>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</si>
  <si>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</si>
  <si>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</si>
  <si>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</si>
  <si>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</si>
  <si>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</si>
  <si>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</si>
  <si>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</si>
  <si>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</si>
  <si>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</si>
  <si>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</si>
  <si>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</si>
  <si>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</si>
  <si>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</si>
  <si>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</si>
  <si>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</si>
  <si>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</si>
  <si>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</si>
  <si>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</si>
  <si>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</si>
  <si>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</si>
  <si>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</si>
  <si>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</si>
  <si>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</si>
  <si>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</si>
  <si>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</si>
  <si>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</si>
  <si>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</si>
  <si>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</si>
  <si>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</si>
  <si>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</si>
  <si>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</si>
  <si>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</si>
  <si>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</si>
  <si>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</si>
  <si>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</si>
  <si>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</si>
  <si>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</si>
  <si>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</si>
  <si>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</si>
  <si>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</si>
  <si>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</si>
  <si>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</si>
  <si>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</si>
  <si>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</si>
  <si>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</si>
  <si>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</si>
  <si>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</si>
  <si>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</si>
  <si>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</si>
  <si>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</si>
  <si>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</si>
  <si>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</si>
  <si>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</si>
  <si>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</si>
  <si>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</si>
  <si>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</si>
  <si>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</si>
  <si>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</si>
  <si>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</si>
  <si>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</si>
  <si>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</si>
  <si>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</si>
  <si>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</si>
  <si>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</si>
  <si>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</si>
  <si>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</si>
  <si>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</si>
  <si>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</si>
  <si>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</si>
  <si>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</si>
  <si>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</si>
  <si>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</si>
  <si>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</si>
  <si>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</si>
  <si>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</si>
  <si>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</si>
  <si>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</si>
  <si>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</si>
  <si>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</si>
  <si>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</si>
  <si>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</si>
  <si>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</si>
  <si>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</si>
  <si>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</si>
  <si>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</si>
  <si>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</si>
  <si>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</si>
  <si>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</si>
  <si>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</si>
  <si>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</si>
  <si>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</si>
  <si>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</si>
  <si>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</si>
  <si>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</si>
  <si>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</si>
  <si>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</si>
  <si>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</si>
  <si>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</si>
  <si>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</si>
  <si>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</si>
  <si>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</si>
  <si>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</si>
  <si>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</si>
  <si>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</si>
  <si>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</si>
  <si>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</si>
  <si>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</si>
  <si>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</si>
  <si>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</si>
  <si>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</si>
  <si>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</si>
  <si>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</si>
  <si>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</si>
  <si>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</si>
  <si>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</si>
  <si>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</si>
  <si>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</si>
  <si>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</si>
  <si>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</si>
  <si>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</si>
  <si>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</si>
  <si>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</si>
  <si>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</si>
  <si>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</si>
  <si>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</si>
  <si>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</si>
  <si>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</si>
  <si>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</si>
  <si>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</si>
  <si>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</si>
  <si>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</si>
  <si>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</si>
  <si>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</si>
  <si>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</si>
  <si>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</si>
  <si>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</si>
  <si>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</si>
  <si>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</si>
  <si>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</si>
  <si>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</si>
  <si>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</si>
  <si>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</si>
  <si>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</si>
  <si>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</si>
  <si>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</si>
  <si>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</si>
  <si>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</si>
  <si>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</si>
  <si>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</si>
  <si>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</si>
  <si>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</si>
  <si>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</si>
  <si>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</si>
  <si>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</si>
  <si>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</si>
  <si>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</si>
  <si>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</si>
  <si>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</si>
  <si>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</si>
  <si>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</si>
  <si>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</si>
  <si>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</si>
  <si>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</si>
  <si>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</si>
  <si>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</si>
  <si>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</si>
  <si>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</si>
  <si>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</si>
  <si>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</si>
  <si>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</si>
  <si>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</si>
  <si>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</si>
  <si>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</si>
  <si>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</si>
  <si>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</si>
  <si>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</si>
  <si>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</si>
  <si>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</si>
  <si>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</si>
  <si>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</si>
  <si>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</si>
  <si>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</si>
  <si>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</si>
  <si>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</si>
  <si>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</si>
  <si>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</si>
  <si>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</si>
  <si>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</si>
  <si>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</si>
  <si>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</si>
  <si>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</si>
  <si>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</si>
  <si>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</si>
  <si>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</si>
  <si>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</si>
  <si>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</si>
  <si>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PCM-20251025-00001640</t>
  </si>
  <si>
    <t>Emergency</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</si>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</sst>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292.95041527778085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12.455426851855009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45955.898841203707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45955.898841203707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45955.898841203707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45955.898841203707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45955.898841203707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45955.898841203707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45955.898841203707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45955.898841203707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45955.898841203707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45955.898841203707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45955.898841203707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45955.898841203707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45955.898841203707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45955.898841203707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45955.898841203707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45955.898841203707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45955.898841203707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45955.898841203707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45955.898841203707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45955.898841203707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45955.898841203707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45955.898841203707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45955.898841203707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45955.898841203707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45955.898841203707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45955.898841203707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45955.898841203707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45955.898841203707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45955.898841203707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45955.898841203707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45955.898841203707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45955.898841203707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45955.898841203707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45955.898841203707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45955.898841203707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45955.898841203707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45955.898841203707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45955.898841203707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45955.898841203707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45955.898841203707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45955.898841203707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45955.898841203707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45955.898841203707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45955.898841203707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45955.898841203707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45955.898841203707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45955.898841203707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45955.898841203707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45955.898841203707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45955.898841203707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45955.898841203707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45955.898841203707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45955.898841203707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45955.898841203707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45955.898841203707</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45955.898841203707</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676B4154-2585-4A23-8D9A-A96273D06BC9}"/>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tabSelected="1"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130.89900324074551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11.403065740742022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45955.898841203707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45955.898841203707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45955.898841203707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45955.898841203707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45955.898841203707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45955.898841203707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45955.898841203707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45955.898841203707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45955.898841203707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45955.898841203707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45955.898841203707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45955.898841203707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45955.898841203707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45955.898841203707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45955.898841203707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45955.898841203707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45955.898841203707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45955.898841203707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45955.898841203707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45955.898841203707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45955.898841203707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45955.898841203707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45955.898841203707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45955.898841203707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45955.898841203707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45955.898841203707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45955.898841203707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45955.898841203707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45955.898841203707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45955.898841203707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45955.898841203707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45955.898841203707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45955.898841203707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45955.898841203707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45955.898841203707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45955.898841203707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45955.898841203707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45955.898841203707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45955.898841203707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45955.898841203707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45955.898841203707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45955.898841203707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45955.898841203707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45955.898841203707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45955.898841203707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45955.898841203707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45955.898841203707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45955.898841203707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45955.898841203707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45955.898841203707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45955.898841203707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45955.898841203707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45955.898841203707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45955.898841203707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45955.898841203707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45955.898841203707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45955.898841203707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45955.898841203707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45955.898841203707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45955.898841203707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45955.898841203707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45955.898841203707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45955.898841203707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45955.898841203707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45955.898841203707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45955.898841203707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45955.898841203707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45955.898841203707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45955.898841203707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45955.898841203707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45955.898841203707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45955.898841203707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45955.898841203707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45955.898841203707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45955.898841203707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45955.898841203707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45955.898841203707</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45955.898840972222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45955.898840972222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45955.898840972222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45955.898840972222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45955.898841203707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45955.898841203707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45955.898841203707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45955.898841203707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45955.898841203707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45955.898841203707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45955.898841203707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45955.898841203707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45955.898841203707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45955.898841203707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45955.898841203707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45955.898841203707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45955.898841203707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45955.898841203707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45955.898841203707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45955.898841203707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45955.898841203707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45955.898841203707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45955.898841203707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45955.898841203707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45955.898841203707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45955.898841203707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45955.898841203707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45955.898841203707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45955.898841203707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45955.898841203707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45955.898841203707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45955.898841203707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45955.898841203707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45955.898841203707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45955.898841203707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45955.898841203707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45955.898841203707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45955.898841203707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45955.898841203707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45955.898841203707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45955.898841203707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45955.898841203707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45955.898841203707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45955.898841203707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45955.898841203707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45955.898841203707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45955.898841203707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45955.898841203707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45955.898841203707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45955.898841203707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45955.898841203707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45955.898841203707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45955.898841203707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45955.898841203707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45955.898841203707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45955.898841203707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45955.898841203707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45955.898841203707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45955.898841203707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45955.898841203707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45955.898841203707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45955.898841203707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45955.898841203707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45955.898841203707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45955.898841203707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45955.898841203707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45955.898841203707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45955.898841203707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45955.898841203707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45955.898841203707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45955.898841203707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45955.898841203707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45955.898841203707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45955.898841203707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45955.898841203707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45955.898841203707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45955.898841203707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45955.898841203707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45955.898841203707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45955.898841203707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45955.898841203707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45955.898841203707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45955.898841203707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45955.898841203707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45955.898841203707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45955.898841203707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45955.898841203707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45955.898841203707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45955.898841203707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45955.898841203707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45955.898841203707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45955.898841203707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45955.898841203707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45955.898841203707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45955.898841203707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45955.898841203707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45955.898841203707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45955.898841203707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45955.898841203707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45955.898841203707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45955.898841203707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45955.898841203707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45955.898841203707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45955.898841203707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45955.898841203707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45955.898841203707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45955.898841203707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45955.898841203707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45955.898841203707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45955.898841203707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45955.898841203707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45955.898841203707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45955.898841203707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45955.898841203707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45955.898841203707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45955.898841203707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45955.898841203707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45955.898841203707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45955.898841203707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45955.898841203707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45955.898841203707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45955.898841203707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45955.898841203707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45955.898841203707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45955.898841203707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45955.898841203707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45955.898841203707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45955.898841203707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45955.898841203707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45955.898841203707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45955.898841203707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45955.898841203707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45955.898841203707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45955.898841203707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45955.898841203707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45955.898841203707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45955.898841203707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45955.898841203707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45955.898841203707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45955.898841203707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45955.898841203707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45955.898841203707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45955.898841203707</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45955.898841203707</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63" t="s">
        <v>19819</v>
      </c>
      <c r="E2" s="18"/>
      <c r="F2" s="20"/>
      <c r="G2" s="21">
        <f t="shared" ref="G2:G16" ca="1" si="0">IFERROR(NOW()-F2,"-")</f>
        <v>45955.898841203707</v>
      </c>
      <c r="H2" s="22"/>
      <c r="I2" s="19" t="s">
        <v>39086</v>
      </c>
      <c r="J2" s="18" t="str">
        <f>IFERROR(VLOOKUP(D2,DB!A:G,7,0),"")</f>
        <v>Dead</v>
      </c>
      <c r="K2" s="46"/>
      <c r="L2" s="23" t="str">
        <f>IFERROR(VLOOKUP(D2,DB!A:I,9,0),"")</f>
        <v>Latis</v>
      </c>
    </row>
    <row r="3" spans="1:13" ht="15" customHeight="1">
      <c r="A3" s="19"/>
      <c r="B3" s="63" t="str">
        <f>IFERROR(VLOOKUP(D3,DB!A:K,11,0),"")</f>
        <v/>
      </c>
      <c r="C3" s="18"/>
      <c r="D3" s="18"/>
      <c r="E3" s="18"/>
      <c r="F3" s="20"/>
      <c r="G3" s="21">
        <f t="shared" ca="1" si="0"/>
        <v>45955.898841203707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45955.898841203707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45955.898841203707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45955.898841203707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45955.898841203707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45955.898841203707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45955.898841203707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45955.898841203707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45955.898841203707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45955.898841203707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45955.898841203707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45955.898841203707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45955.898841203707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45955.898841203707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45955.898841203707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45955.898841203707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45955.898841203707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45955.898841203707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45955.898841203707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45955.898841203707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45955.898841203707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45955.898841203707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45955.898841203707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45955.898841203707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45955.898841203707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45955.898841203707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45955.898841203707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45955.898841203707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45955.898841203707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45955.898841203707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45955.898841203707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45955.898841203707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45955.898841203707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45955.898841203707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45955.898841203707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45955.898841203707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45955.898841203707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45955.898841203707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45955.898841203707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45955.898841203707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45955.898841203707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45955.898841203707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45955.898841203707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45955.898841203707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45955.898841203707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45955.898841203707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45955.898841203707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45955.898841203707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45955.898841203707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45955.898841203707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45955.898841203707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45955.898841203707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45955.898841203707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45955.898841203707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45955.898841203707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45955.898841203707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45955.898841203707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45955.898841203707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45955.898841203707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45955.898841203707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45955.898841203707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45955.898841203707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45955.898841203707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45955.898841203707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45955.898841203707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45955.898841203707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45955.898841203707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45955.898841203707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45955.898841203707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45955.898841203707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45955.898841203707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45955.898841203707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45955.898841203707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45955.898841203707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45955.898841203707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45955.898841203707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45955.898841203707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45955.898841203707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45955.898841203707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45955.898841203707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45955.898841203707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45955.898841203707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45955.898841203707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45955.898841203707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45955.898841203707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45955.898841203707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45955.898841203707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45955.898841203707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45955.898841203707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45955.898841203707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45955.898841203707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45955.898841203707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45955.898841203707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45955.898841203707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45955.898841203707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45955.898841203707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45955.898841203707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45955.898841203707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45955.898841203707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45955.898841203707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45955.898841203707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45955.898841203707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45955.898841203707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45955.898841203707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45955.898841203707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45955.898841203707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45955.898841203707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45955.898841203707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45955.898841203707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45955.898841203707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45955.898841203707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45955.898841203707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45955.898841203707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45955.898841203707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45955.898841203707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45955.898841203707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45955.898841203707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45955.898841203707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45955.898841203707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45955.898841203707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45955.898841203707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45955.898841203707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45955.898841203707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45955.898841203707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45955.898841203707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45955.898841203707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45955.898841203707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45955.898841203707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45955.898841203707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45955.898841203707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45955.898841203707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45955.898841203707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45955.898841203707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45955.898841203707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45955.898841203707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45955.898841203707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45955.898841203707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45955.898841203707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45955.898841203707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45955.898841203707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45955.898841203707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45955.898841203707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45955.898841203707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45955.898841203707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45955.898841203707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45955.898841203707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45955.898841203707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45955.898841203707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45955.898841203707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45955.898841203707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45955.898841203707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45955.898841203707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45955.898841203707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45955.898841203707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45955.898841203707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45955.898841203707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45955.898841203707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45955.898841203707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45955.898841203707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45955.898841203707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45955.898841203707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45955.898841203707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45955.898841203707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45955.898841203707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45955.898841203707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45955.898841203707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45955.898841203707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45955.898841203707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45955.898841203707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45955.898841203707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45955.898841203707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45955.898841203707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45955.898841203707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45955.898841203707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45955.898841203707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45955.898841203707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45955.898841203707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45955.898841203707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45955.898841203707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45955.898841203707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45955.898841203707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45955.898841203707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45955.898841203707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45955.898841203707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45955.898841203707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45955.898841203707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45955.898841203707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45955.898841203707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45955.898841203707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45955.898841203707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45955.898841203707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45955.898841203707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45955.898841203707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45955.898841203707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45955.898841203707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45955.898841203707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45955.898841203707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45955.898841203707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45955.898841203707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45955.898841203707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45955.898841203707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45955.898841203707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45955.898841203707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45955.898841203707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45955.898841203707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45955.898841203707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45955.898841203707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45955.898841203707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45955.898841203707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45955.898841203707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45955.898841203707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45955.898841203707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45955.898841203707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45955.898841203707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45955.898841203707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45955.898841203707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45955.898841203707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45955.898841203707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45955.898841203707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45955.898841203707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45955.898841203707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45955.898841203707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45955.898841203707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45955.898841203707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45955.898841203707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45955.898841203707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45955.898841203707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45955.898841203707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45955.898841203707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45955.898841203707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45955.898841203707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45955.898841203707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45955.898841203707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45955.898841203707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45955.898841203707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45955.898841203707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45955.898841203707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45955.898841203707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45955.898841203707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45955.898841203707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45955.898841203707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45955.898841203707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45955.898841203707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45955.898841203707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45955.898841203707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45955.898841203707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45955.898841203707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45955.898841203707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45955.898841203707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45955.898841203707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45955.898841203707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45955.898841203707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45955.898841203707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45955.898841203707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45955.898841203707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45955.898841203707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45955.898841203707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45955.898841203707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45955.898841203707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45955.898841203707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45955.898841203707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45955.898841203707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45955.898841203707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45955.898841203707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45955.898841203707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45955.898841203707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45955.898841203707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45955.898841203707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45955.898841203707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45955.898841203707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45955.898841203707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45955.898841203707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45955.898841203707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45955.898841203707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45955.898841203707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45955.898841203707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45955.898841203707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45955.898841203707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45955.898841203707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45955.898841203707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45955.898841203707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45955.898841203707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45955.898841203707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45955.898841203707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45955.898841203707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45955.898841203707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45955.898841203707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45955.898841203707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45955.898841203707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45955.898841203707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45955.898841203707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45955.898841203707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45955.898841203707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45955.898841203707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45955.898841203707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45955.898841203707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45955.898841203707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45955.898841203707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45955.898841203707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45955.898841203707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45955.898841203707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45955.898841203707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45955.898841203707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45955.898841203707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45955.898841203707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45955.898841203707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45955.898841203707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45955.898841203707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45955.898841203707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45955.898841203707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45955.898841203707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45955.898841203707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45955.898841203707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45955.898841203707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45955.898841203707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45955.898841203707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45955.898841203707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45955.898841203707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45955.898841203707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45955.898841203707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45955.898841203707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45955.898841203707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45955.898841203707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45955.898841203707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45955.898841203707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45955.898841203707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45955.898841203707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45955.898841203707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45955.898841203707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45955.898841203707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45955.898841203707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45955.898841203707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45955.898841203707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45955.898841203707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45955.898841203707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45955.898841203707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45955.898841203707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45955.898841203707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45955.898841203707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45955.898841203707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45955.898841203707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45955.898841203707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45955.898841203707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45955.898841203707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45955.898841203707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45955.898841203707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45955.898841203707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45955.898841203707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45955.898841203707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45955.898841203707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45955.898841203707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45955.898841203707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45955.898841203707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45955.898841203707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45955.898841203707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45955.898841203707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45955.898841203707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45955.898841203707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45955.898841203707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45955.898841203707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45955.898841203707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45955.898841203707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45955.898841203707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45955.898841203707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45955.898841203707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45955.898841203707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45955.898841203707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45955.898841203707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45955.898841203707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45955.898841203707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45955.898841203707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45955.898841203707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45955.898841203707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45955.898841203707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45955.898841203707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45955.898841203707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45955.898841203707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45955.898841203707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45955.898841203707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45955.898841203707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45955.898841203707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45955.898841203707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45955.898841203707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45955.898841203707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45955.898841203707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45955.898841203707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45955.898841203707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45955.898841203707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45955.898841203707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45955.898841203707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45955.898841203707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45955.898841203707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45955.898841203707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45955.898841203707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45955.898841203707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45955.898841203707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45955.898841203707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45955.898841203707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45955.898841203707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45955.898841203707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45955.898841203707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45955.898841203707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45955.898841203707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45955.898841203707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45955.898841203707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45955.898841203707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45955.898841203707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45955.898841203707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45955.898841203707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45955.898841203707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45955.898841203707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45955.898841203707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45955.898841203707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45955.898841203707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45955.898841203707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45955.898841203707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45955.898841203707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45955.898841203707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45955.898841203707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45955.898841203707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45955.898841203707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45955.898841203707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45955.898841203707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45955.898841203707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45955.898841203707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45955.898841203707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45955.898841203707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45955.898841203707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45955.898841203707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45955.898841203707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45955.898841203707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45955.898841203707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45955.898841203707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45955.898841203707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45955.898841203707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45955.898841203707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45955.898841203707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45955.898841203707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45955.898841203707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45955.898841203707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45955.898841203707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45955.898841203707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45955.898841203707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45955.898841203707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45955.898841203707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45955.898841203707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45955.898841203707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45955.898841203707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45955.898841203707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45955.898841203707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45955.898841203707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45955.898841203707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45955.898841203707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45955.898841203707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45955.898841203707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45955.898841203707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45955.898841203707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45955.898841203707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45955.898841203707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45955.898841203707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45955.898841203707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45955.898841203707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45955.898841203707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45955.898841203707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45955.898841203707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45955.898841203707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45955.898841203707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45955.898841203707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45955.898841203707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45955.898841203707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45955.898841203707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45955.898841203707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45955.898841203707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45955.898841203707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45955.898841203707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45955.898841203707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45955.898841203707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45955.898841203707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45955.898841203707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45955.898841203707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45955.898841203707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45955.898841203707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45955.898841203707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45955.898841203707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45955.898841203707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45955.898841203707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45955.898841203707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45955.898841203707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45955.898841203707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45955.898841203707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45955.898841203707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45955.898841203707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45955.898841203707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45955.898841203707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45955.898841203707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45955.898841203707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45955.898841203707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45955.898841203707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45955.898841203707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45955.898841203707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45955.898841203707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45955.898841203707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45955.898841203707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45955.898841203707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45955.898841203707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45955.898841203707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45955.898841203707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45955.898841203707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45955.898841203707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45955.898841203707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45955.898841203707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45955.898841203707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45955.898841203707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45955.898841203707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45955.898841203707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45955.898841203707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45955.898841203707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45955.898841203707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45955.898841203707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45955.898841203707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45955.898841203707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45955.898841203707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45955.898841203707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45955.898841203707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45955.898841203707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45955.898841203707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45955.898841203707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45955.898841203707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45955.898841203707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45955.898841203707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45955.898841203707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45955.898841203707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45955.898841203707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45955.898841203707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45955.898841203707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45955.898841203707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45955.898841203707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45955.898841203707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45955.898841203707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45955.898841203707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45955.898841203707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45955.898841203707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45955.898841203707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45955.898841203707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45955.898841203707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45955.898841203707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45955.898841203707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45955.898841203707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45955.898841203707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45955.898841203707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45955.898841203707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45955.898841203707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45955.898841203707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45955.898841203707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45955.898841203707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45955.898841203707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45955.898841203707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45955.898841203707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45955.898841203707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45955.898841203707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45955.898841203707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45955.898841203707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45955.898841203707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45955.898841203707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45955.898841203707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45955.898841203707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45955.898841203707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45955.898841203707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45955.898841203707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45955.898841203707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45955.898841203707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45955.898841203707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45955.898841203707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45955.898841203707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45955.898841203707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45955.898841203707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45955.898841203707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45955.898841203707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45955.898841203707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45955.898841203707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45955.898841203707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45955.898841203707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45955.898841203707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45955.898841203707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45955.898841203707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45955.898841203707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45955.898841203707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45955.898841203707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45955.898841203707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45955.898841203707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45955.898841203707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45955.898841203707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45955.898841203707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45955.898841203707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45955.898841203707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45955.898841203707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45955.898841203707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45955.898841203707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45955.898841203707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45955.898841203707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45955.898841203707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45955.898841203707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45955.898841203707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45955.898841203707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45955.898841203707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45955.898841203707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45955.898841203707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45955.898841203707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45955.898841203707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45955.898841203707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45955.898841203707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45955.898841203707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45955.898841203707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45955.898841203707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45955.898841203707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45955.898841203707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45955.898841203707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45955.898841203707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45955.898841203707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45955.898841203707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45955.898841203707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45955.898841203707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45955.898841203707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45955.898841203707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45955.898841203707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45955.898841203707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45955.898841203707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45955.898841203707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45955.898841203707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45955.898841203707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45955.898841203707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45955.898841203707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45955.898841203707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45955.898841203707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45955.898841203707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45955.898841203707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45955.898841203707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45955.898841203707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45955.898841203707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45955.898841203707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45955.898841203707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45955.898841203707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45955.898841203707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45955.898841203707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45955.898841203707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45955.898841203707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45955.898841203707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45955.898841203707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45955.898841203707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45955.898841203707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45955.898841203707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45955.898841203707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45955.898841203707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45955.898841203707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45955.898841203707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45955.898841203707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45955.898841203707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45955.898841203707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45955.898841203707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45955.898841203707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45955.898841203707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45955.898841203707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45955.898841203707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45955.898841203707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45955.898841203707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45955.898841203707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45955.898841203707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45955.898841203707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45955.898841203707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45955.898841203707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45955.898841203707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45955.898841203707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45955.898841203707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45955.898841203707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45955.898841203707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45955.898841203707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45955.898841203707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45955.898841203707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45955.898841203707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45955.898841203707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45955.898841203707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45955.898841203707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45955.898841203707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45955.898841203707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45955.898841203707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45955.898841203707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45955.898841203707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45955.898841203707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45955.898841203707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45955.898841203707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45955.898841203707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45955.898841203707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45955.898841203707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45955.898841203707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45955.898841203707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45955.898841203707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45955.898841203707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45955.898841203707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45955.898841203707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45955.898841203707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45955.898841203707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45955.898841203707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45955.898841203707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45955.898841203707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45955.898841203707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45955.898841203707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45955.898841203707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45955.898841203707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45955.898841203707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45955.898841203707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45955.898841203707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45955.898841203707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45955.898841203707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45955.898841203707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45955.898841203707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45955.898841203707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45955.898841203707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45955.898841203707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45955.898841203707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45955.898841203707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45955.898841203707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45955.898841203707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45955.898841203707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45955.898841203707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45955.898841203707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45955.898841203707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45955.898841203707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45955.898841203707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45955.898841203707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45955.898841203707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45955.898841203707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45955.898841203707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45955.898841203707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45955.898841203707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45955.898841203707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45955.898841203707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45955.898841203707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45955.898841203707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45955.898841203707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45955.898841203707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45955.898841203707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45955.898841203707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45955.898841203707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45955.898841203707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45955.898841203707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45955.898841203707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45955.898841203707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45955.898841203707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45955.898841203707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45955.898841203707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45955.898841203707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45955.898841203707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45955.898841203707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45955.898841203707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45955.898841203707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45955.898841203707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45955.898841203707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45955.898841203707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45955.898841203707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45955.898841203707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45955.898841203707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45955.898841203707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45955.898841203707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45955.898841203707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45955.898841203707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45955.898841203707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45955.898841203707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45955.898841203707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45955.898841203707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45955.898841203707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45955.898841203707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45955.898841203707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45955.898841203707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45955.898841203707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45955.898841203707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45955.898841203707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45955.898841203707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45955.898841203707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45955.898841203707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45955.898841203707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45955.898841203707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45955.898841203707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45955.898841203707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45955.898841203707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45955.898841203707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45955.898841203707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45955.898841203707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45955.898841203707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45955.898841203707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45955.898841203707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45955.898841203707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45955.898841203707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45955.898841203707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45955.898841203707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45955.898841203707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45955.898841203707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45955.898841203707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45955.898841203707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45955.898841203707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45955.898841203707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45955.898841203707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45955.898841203707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45955.898841203707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45955.898841203707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45955.898841203707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45955.898841203707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45955.898841203707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45955.898841203707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45955.898841203707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45955.898841203707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45955.898841203707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45955.898841203707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45955.898841203707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45955.898841203707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45955.898841203707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45955.898841203707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45955.898841203707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45955.898841203707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45955.898841203707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45955.898841203707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45955.898841203707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45955.898841203707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45955.898841203707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45955.898841203707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45955.898841203707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45955.898841203707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45955.898841203707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45955.898841203707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45955.898841203707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45955.898841203707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45955.898841203707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45955.898841203707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45955.898841203707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45955.898841203707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45955.898841203707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45955.898841203707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45955.898841203707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45955.898841203707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45955.898841203707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45955.898841203707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45955.898841203707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45955.898841203707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45955.898841203707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45955.898841203707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45955.898841203707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45955.898841203707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45955.898841203707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45955.898841203707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45955.898841203707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45955.898841203707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45955.898841203707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45955.898841203707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45955.898841203707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45955.898841203707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45955.898841203707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45955.898841203707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45955.898841203707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45955.898841203707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45955.898841203707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45955.898841203707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45955.898841203707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45955.898841203707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45955.898841203707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45955.898841203707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45955.898841203707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45955.898841203707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45955.898841203707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45955.898841203707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45955.898841203707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45955.898841203707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45955.898841203707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45955.898841203707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45955.898841203707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45955.898841203707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45955.898841203707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45955.898841203707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45955.898841203707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45955.898841203707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45955.898841203707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45955.898841203707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45955.898841203707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45955.898841203707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45955.898841203707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45955.898841203707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45955.898841203707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45955.898841203707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45955.898841203707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45955.898841203707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45955.898841203707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45955.898841203707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45955.898841203707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45955.898841203707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45955.898841203707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45955.898841203707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45955.898841203707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45955.898841203707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45955.898841203707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45955.898841203707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45955.898841203707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45955.898841203707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45955.898841203707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45955.898841203707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45955.898841203707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45955.898841203707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45955.898841203707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45955.898841203707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45955.898841203707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45955.898841203707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45955.898841203707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45955.898841203707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45955.898841203707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45955.898841203707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45955.898841203707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45955.898841203707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45955.898841203707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45955.898841203707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45955.898841203707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45955.898841203707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45955.898841203707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45955.898841203707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45955.898841203707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45955.898841203707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45955.898841203707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45955.898841203707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45955.898841203707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45955.898841203707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45955.898841203707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45955.898841203707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45955.898841203707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45955.898841203707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45955.898841203707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45955.898841203707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45955.898841203707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45955.898841203707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45955.898841203707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45955.898841203707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45955.898841203707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45955.898841203707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45955.898841203707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45955.898841203707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45955.898841203707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45955.898841203707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45955.898841203707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45955.898841203707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45955.898841203707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45955.898841203707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45955.898841203707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45955.898841203707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45955.898841203707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45955.898841203707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45955.898841203707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45955.898841203707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45955.898841203707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45955.898841203707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45955.898841203707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45955.898841203707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45955.898841203707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45955.898841203707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45955.898841203707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45955.898841203707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45955.898841203707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45955.898841203707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45955.898841203707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45955.898841203707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45955.898841203707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45955.898841203707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45955.898841203707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45955.898841203707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45955.898841203707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45955.898841203707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45955.898841203707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45955.898841203707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45955.898841203707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45955.898841203707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45955.898841203707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45955.898841203707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45955.898841203707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45955.898841203707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45955.898841203707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45955.898841203707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45955.898841203707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45955.898841203707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45955.898841203707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45955.898841203707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45955.898841203707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45955.898841203707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45955.898841203707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45955.898841203707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45955.898841203707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45955.898841203707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45955.898841203707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45955.898841203707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45955.898841203707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45955.898841203707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45955.898841203707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45955.898841203707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45955.898841203707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45955.898841203707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45955.898841203707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45955.898841203707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45955.898841203707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45955.898841203707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45955.898841203707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45955.898841203707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45955.898841203707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45955.898841203707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45955.898841203707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45955.898841203707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45955.898841203707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45955.898841203707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45955.898841203707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45955.898841203707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45955.898841203707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45955.898841203707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45955.898841203707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45955.898841203707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45955.898841203707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45955.898841203707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45955.898841203707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45955.898841203707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45955.898841203707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45955.898841203707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45955.898841203707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45955.898841203707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45955.898841203707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45955.898841203707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45955.898841203707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45955.898841203707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45955.898841203707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45955.898841203707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45955.898841203707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45955.898841203707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45955.898841203707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45955.898841203707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45955.898841203707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45955.898841203707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45955.898841203707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45955.898841203707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45955.898841203707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45955.898841203707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45955.898841203707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45955.898841203707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45955.898841203707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45955.898841203707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45955.898841203707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45955.898841203707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45955.898841203707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45955.898841203707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45955.898841203707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45955.898841203707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45955.898841203707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45955.898841203707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45955.898841203707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45955.898841203707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45955.898841203707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45955.898841203707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45955.898841203707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45955.898841203707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45955.898841203707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45955.898841203707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45955.898841203707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45955.898841203707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45955.898841203707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45955.898841203707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45955.898841203707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45955.898841203707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45955.898841203707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45955.898841203707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45955.898841203707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45955.898841203707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45955.898841203707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45955.898841203707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45955.898841203707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45955.898841203707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45955.898841203707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45955.898841203707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45955.898841203707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45955.898841203707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45955.898841203707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45955.898841203707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45955.898841203707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45955.898841203707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45955.898841203707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45955.898841203707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45955.898841203707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45955.898841203707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45955.898841203707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45955.898841203707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45955.898841203707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45955.898841203707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45955.898841203707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45955.898841203707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45955.898841203707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45955.898841203707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45955.898841203707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45955.898841203707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45955.898841203707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45955.898841203707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45955.898841203707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45955.898841203707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45955.898841203707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45955.898841203707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45955.898841203707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45955.898841203707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45955.898841203707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45955.898841203707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45955.898841203707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45955.898841203707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45955.898841203707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45955.898841203707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45955.898841203707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45955.898841203707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45955.898841203707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45955.898841203707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45955.898841203707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45955.898841203707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45955.898841203707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39087</v>
      </c>
      <c r="B2" s="94" t="str">
        <f>IFERROR(VLOOKUP(D2,DB!A:K,11,0),"")</f>
        <v>R4</v>
      </c>
      <c r="C2" s="97">
        <v>1</v>
      </c>
      <c r="D2" s="94" t="s">
        <v>35115</v>
      </c>
      <c r="E2" s="98" t="s">
        <v>38998</v>
      </c>
      <c r="F2" s="99">
        <v>45703.480717592596</v>
      </c>
      <c r="G2" s="100">
        <f ca="1">IFERROR(NOW()-F2,"")</f>
        <v>252.41812361111079</v>
      </c>
      <c r="H2" s="99">
        <v>45703.474768518521</v>
      </c>
      <c r="I2" s="99" t="str">
        <f>IFERROR(VLOOKUP(D2,DB!A:F,6,0),"")</f>
        <v>SCECO</v>
      </c>
      <c r="J2" s="99" t="str">
        <f>IFERROR(VLOOKUP(D2,DB!A:G,7,0),"")</f>
        <v>Dead</v>
      </c>
      <c r="K2" s="101" t="s">
        <v>39088</v>
      </c>
      <c r="L2" s="94" t="str">
        <f>IFERROR(VLOOKUP(D2,DB!A:I,9,0),"")</f>
        <v>Latis</v>
      </c>
    </row>
    <row r="3" spans="1:16" ht="30" customHeight="1">
      <c r="A3" s="94" t="s">
        <v>39089</v>
      </c>
      <c r="B3" s="94" t="str">
        <f>IFERROR(VLOOKUP(D3,DB!A:K,11,0),"")</f>
        <v>R4</v>
      </c>
      <c r="C3" s="94">
        <v>1</v>
      </c>
      <c r="D3" s="94" t="s">
        <v>27420</v>
      </c>
      <c r="E3" s="98" t="s">
        <v>38998</v>
      </c>
      <c r="F3" s="123">
        <v>45953.634722222225</v>
      </c>
      <c r="G3" s="124">
        <f ca="1">IFERROR(NOW()-F3,"")</f>
        <v>2.2641189814821701</v>
      </c>
      <c r="H3" s="123">
        <v>45953.546631944446</v>
      </c>
      <c r="I3" s="99" t="str">
        <f>IFERROR(VLOOKUP(D3,DB!A:F,6,0),"")</f>
        <v>SCECO</v>
      </c>
      <c r="J3" s="99" t="str">
        <f>IFERROR(VLOOKUP(D3,DB!A:G,7,0),"")</f>
        <v>Dead</v>
      </c>
      <c r="K3" s="125" t="s">
        <v>39090</v>
      </c>
      <c r="L3" s="121" t="str">
        <f>IFERROR(VLOOKUP(D3,DB!A:I,9,0),"")</f>
        <v>Latis</v>
      </c>
    </row>
    <row r="4" spans="1:16" ht="15" customHeight="1">
      <c r="A4" s="94" t="s">
        <v>39091</v>
      </c>
      <c r="B4" s="94" t="str">
        <f>IFERROR(VLOOKUP(D4,DB!A:K,11,0),"")</f>
        <v>R4</v>
      </c>
      <c r="C4" s="120">
        <v>1</v>
      </c>
      <c r="D4" s="94" t="s">
        <v>36111</v>
      </c>
      <c r="E4" s="98" t="s">
        <v>38998</v>
      </c>
      <c r="F4" s="123">
        <v>45955.738356481481</v>
      </c>
      <c r="G4" s="124">
        <f ca="1">IFERROR(NOW()-F4,"")</f>
        <v>0.16048472222610144</v>
      </c>
      <c r="H4" s="123">
        <v>45955.732800925929</v>
      </c>
      <c r="I4" s="99" t="str">
        <f>IFERROR(VLOOKUP(D4,DB!A:F,6,0),"")</f>
        <v>Generator-SG</v>
      </c>
      <c r="J4" s="99" t="str">
        <f>IFERROR(VLOOKUP(D4,DB!A:G,7,0),"")</f>
        <v>No BB Shifted</v>
      </c>
      <c r="K4" s="125" t="s">
        <v>39092</v>
      </c>
      <c r="L4" s="121" t="str">
        <f>IFERROR(VLOOKUP(D4,DB!A:I,9,0),"")</f>
        <v>Latis</v>
      </c>
    </row>
    <row r="5" spans="1:16" ht="15" customHeight="1">
      <c r="A5" s="119"/>
      <c r="B5" s="119" t="str">
        <f>IFERROR(VLOOKUP(D5,DB!A:K,11,0),"")</f>
        <v/>
      </c>
      <c r="C5" s="120"/>
      <c r="D5" s="121"/>
      <c r="E5" s="98"/>
      <c r="F5" s="123"/>
      <c r="G5" s="124">
        <f ca="1">IFERROR(NOW()-F5,"")</f>
        <v>45955.898841203707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45955.898841203707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45955.898841203707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45955.898841203707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45955.898841203707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45955.898841203707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45955.898841203707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45955.898841203707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45955.898841203707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45955.898841203707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45955.898841203707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45955.898841203707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45955.898841203707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45955.898841203707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45955.898841203707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45955.898841203707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45955.898841203707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45955.898841203707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45955.898841203707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45955.898841203707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45955.898841203707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45955.898841203707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45955.898841203707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45955.898841203707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45955.898841203707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45955.898841203707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45955.898841203707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45955.898841203707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45955.898841203707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45955.898841203707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45955.898841203707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45955.898841203707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45955.898841203707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45955.898841203707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45955.898841203707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45955.898841203707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45955.898841203707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45955.898841203707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45955.898841203707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45955.898841203707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45955.898841203707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45955.898841203707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45955.898841203707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45955.898841203707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45955.898841203707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45955.898841203707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45955.898841203707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45955.898841203707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45955.898841203707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45955.898841203707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45955.898841203707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45955.898841203707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45955.898841203707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45955.898841203707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45955.898841203707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45955.898841203707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45955.898841203707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45955.898841203707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45955.898841203707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45955.898841203707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45955.898841203707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45955.898841203707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45955.898841203707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45955.898841203707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45955.898841203707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45955.898841203707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45955.898841203707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45955.898841203707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45955.898841203707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45955.898841203707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45955.898841203707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45955.898841203707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45955.898841203707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45955.898841203707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45955.898841203707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45955.898841203707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45955.898841203707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45955.898841203707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45955.898841203707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45955.898841203707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45955.898841203707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45955.898841203707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45955.898841203707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45955.898841203707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45955.898841203707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45955.898841203707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45955.898841203707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45955.898841203707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45955.898841203707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45955.898841203707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45955.898841203707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45955.898841203707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45955.898841203707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45955.898841203707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45955.898841203707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45955.898841203707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45955.898841203707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45955.898841203707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45955.898841203707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45955.898841203707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45955.898841203707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45955.898841203707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45955.898841203707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45955.898841203707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45955.898841203707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45955.898841203707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45955.898841203707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45955.898841203707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45955.898841203707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45955.898841203707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45955.898841203707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45955.898841203707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45955.898841203707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45955.898841203707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45955.898841203707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45955.898841203707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45955.898841203707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45955.898841203707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45955.898841203707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45955.898841203707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45955.898841203707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45955.898841203707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45955.898841203707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45955.898841203707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45955.898841203707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45955.898841203707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45955.898841203707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45955.898841203707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45955.898841203707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45955.898841203707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45955.898841203707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45955.898841203707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45955.898841203707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45955.898841203707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45955.898841203707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45955.898841203707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45955.898841203707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45955.898841203707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45955.898841203707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45955.898841203707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45955.898841203707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45955.898841203707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45955.898841203707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45955.898841203707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45955.898841203707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45955.898841203707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45955.898841203707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45955.898841203707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45955.898841203707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45955.898841203707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45955.898841203707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45955.898841203707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45955.898841203707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45955.898841203707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45955.898841203707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45955.898841203707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45955.898841203707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45955.898841203707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45955.898841203707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45955.898841203707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45955.898841203707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45955.898841203707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45955.898841203707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45955.898841203707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45955.898841203707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45955.898841203707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45955.898841203707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45955.898841203707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45955.898841203707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45955.898841203707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45955.898841203707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45955.898841203707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45955.898841203707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45955.898841203707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45955.898841203707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45955.898841203707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45955.898841203707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45955.898841203707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45955.898841203707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45955.898841203707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45955.898841203707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45955.898841203707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45955.898841203707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45955.898841203707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45955.898841203707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45955.898841203707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45955.898841203707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45955.898841203707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45955.898841203707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45955.898841203707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45955.898841203707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45955.898841203707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45955.898841203707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45955.898841203707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45955.898841203707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45955.898841203707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45955.898841203707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45955.898841203707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45955.898841203707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45955.898841203707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45955.898841203707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45955.898841203707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45955.898841203707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45955.898841203707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45955.898841203707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45955.898841203707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45955.898841203707</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45955.898841203707</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45955.898841203707</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45955.898841203707</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45955.898841203707</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45955.898841203707</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45955.898841203707</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45955.898841203707</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45955.898841203707</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45955.898841203707</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45955.898841203707</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64.066781018518668</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29.709963888890343</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7.2377300925945747</v>
      </c>
      <c r="H4" s="153">
        <v>45948.661111111112</v>
      </c>
      <c r="I4" s="152" t="str">
        <f>IFERROR(VLOOKUP(D4,DB!A:F,6,0),"")</f>
        <v>SCECO</v>
      </c>
      <c r="J4" s="152" t="str">
        <f>IFERROR(VLOOKUP(D4,DB!A:G,7,0),"")</f>
        <v>Dead</v>
      </c>
      <c r="K4" s="152" t="s">
        <v>39098</v>
      </c>
      <c r="L4" s="152" t="str">
        <f>IFERROR(VLOOKUP(D4,DB!A:I,9,0),"")</f>
        <v>Latis</v>
      </c>
    </row>
    <row r="5" spans="1:13" ht="15">
      <c r="A5" s="152"/>
      <c r="B5" s="152" t="str">
        <f>IFERROR(VLOOKUP(D5,DB!A:K,11,0),"")</f>
        <v/>
      </c>
      <c r="C5" s="152"/>
      <c r="D5" s="152"/>
      <c r="E5" s="152"/>
      <c r="F5" s="153"/>
      <c r="G5" s="154">
        <f ca="1">IFERROR(NOW()-F5,"")</f>
        <v>45955.898841203707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45955.898841203707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45955.898841203707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45955.898841203707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45955.898841203707</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45955.898841203707</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45955.898841203707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45955.898841203707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45955.898841203707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45955.898841203707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45955.898841203707</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45955.898841203707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45955.898841203707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45955.898841203707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45955.898841203707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45955.898841203707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45955.898841203707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45955.898841203707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45955.898841203707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45955.898841203707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45955.898841203707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45955.898841203707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45955.898841203707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45955.898841203707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45955.898841203707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45955.898841203707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45955.898841203707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45955.898841203707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45955.898841203707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45955.898841203707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45955.898841203707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45955.898841203707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45955.898841203707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45955.898841203707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45955.898841203707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45955.898841203707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45955.898841203707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45955.898841203707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45955.898841203707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45955.898841203707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45955.898841203707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45955.898841203707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45955.898841203707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45955.898841203707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45955.898841203707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45955.898841203707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45955.898841203707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45955.898841203707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45955.898841203707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45955.898841203707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45955.898841203707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45955.898841203707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45955.898841203707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45955.898841203707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45955.898841203707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45955.898841203707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45955.898841203707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45955.898841203707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45955.898841203707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45955.898841203707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45955.898841203707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45955.898841203707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45955.898841203707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45955.898841203707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45955.898841203707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45955.898841203707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45955.898841203707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45955.898841203707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45955.898841203707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45955.898841203707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45955.898841203707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45955.898841203707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45955.898841203707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45955.898841203707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45955.898841203707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45955.898841203707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45955.898841203707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45955.898841203707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45955.898841203707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45955.898841203707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45955.898841203707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45955.898841203707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45955.898841203707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45955.898841203707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45955.898841203707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45955.898841203707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45955.898841203707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45955.898841203707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45955.898841203707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45955.898841203707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45955.898841203707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45955.898841203707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45955.898841203707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45955.898841203707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45955.898841203707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45955.898841203707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45955.898841203707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45955.898841203707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45955.898841203707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45955.898841203707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45955.898841203707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45955.898841203707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45955.898841203707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45955.898841203707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45955.898841203707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45955.898841203707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45955.898841203707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45955.898841203707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45955.898841203707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45955.898841203707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45955.898841203707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45955.898841203707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45955.898841203707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45955.898841203707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45955.898841203707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45955.898841203707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45955.898841203707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45955.898841203707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45955.898841203707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45955.898841203707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45955.898841203707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45955.898841203707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45955.898841203707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45955.898841203707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45955.898841203707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45955.898841203707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45955.898841203707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45955.898841203707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45955.898841203707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45955.898841203707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45955.898841203707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45955.898841203707</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45955.898841203707</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45955.898841203707</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45955.898841203707</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45955.898841203707</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45955.898841203707</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45955.898841203707</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45955.898841203707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45955.898841203707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45955.898841203707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45955.898841203707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45955.898841203707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45955.898841203707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45955.898841203707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45955.898841203707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45955.898841203707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45955.898841203707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45955.898841203707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45955.898841203707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45955.898841203707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45955.898841203707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45955.898841203707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45955.898841203707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45955.898841203707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45955.898841203707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45955.898841203707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45955.898841203707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45955.898841203707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45955.898841203707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45955.898841203707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45955.898841203707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45955.898841203707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45955.898841203707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45955.898841203707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45955.898841203707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45955.898841203707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45955.898841203707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45955.898841203707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45955.898841203707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45955.898841203707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45955.898841203707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45955.898841203707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45955.898841203707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45955.898841203707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45955.898841203707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45955.898841203707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45955.898841203707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45955.898841203707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45955.898841203707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45955.898841203707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45955.898841203707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45955.898841203707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45955.898841203707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45955.898841203707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45955.898841203707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45955.898841203707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45955.898841203707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45955.898841203707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45955.898841203707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45955.898841203707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45955.898841203707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45955.898841203707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45955.898841203707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45955.898841203707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45955.898841203707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45955.898841203707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45955.898841203707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45955.898841203707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45955.898841203707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45955.898841203707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45955.898841203707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45955.898841203707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45955.898841203707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45955.898841203707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45955.898841203707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45955.898841203707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45955.898841203707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45955.898841203707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45955.898841203707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45955.898841203707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45955.898841203707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45955.898841203707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45955.898841203707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45955.898841203707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45955.898841203707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45955.898841203707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45955.898841203707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45955.898841203707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45955.898841203707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45955.898841203707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45955.898841203707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45955.898841203707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45955.898841203707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45955.898841203707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45955.898841203707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45955.898841203707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45955.898841203707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45955.898841203707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45955.898841203707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45955.898841203707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45955.898841203707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45955.898841203707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45955.898841203707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45955.898841203707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45955.898841203707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45955.898841203707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45955.898841203707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45955.898841203707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45955.898841203707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45955.898841203707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45955.898841203707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45955.898841203707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45955.898841203707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45955.898841203707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45955.898841203707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45955.898841203707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45955.898841203707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45955.898841203707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45955.898841203707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45955.898841203707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45955.898841203707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45955.898841203707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45955.898841203707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45955.898841203707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45955.898841203707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45955.898841203707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45955.898841203707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45955.898841203707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45955.898841203707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45955.898841203707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45955.898841203707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45955.898841203707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45955.898841203707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45955.898841203707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45955.898841203707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45955.898841203707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45955.898841203707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45955.898841203707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45955.898841203707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45955.898841203707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45955.898841203707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45955.898841203707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45955.898841203707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45955.898841203707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45955.898841203707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45955.898841203707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45955.898841203707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45955.898841203707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45955.898841203707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45955.898841203707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45955.898841203707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45955.898841203707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45955.898841203707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45955.898841203707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45955.898841203707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45955.898841203707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45955.898841203707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45955.898841203707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45955.898841203707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45955.898841203707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45955.898841203707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45955.898841203707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45955.898841203707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45955.898841203707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45955.898841203707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45955.898841203707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45955.898841203707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45955.898841203707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45955.898841203707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45955.898841203707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45955.898841203707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45955.898841203707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45955.898841203707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45955.898841203707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45955.898841203707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45955.898841203707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45955.898841203707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45955.898841203707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45955.898841203707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45955.898841203707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45955.898841203707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45955.898841203707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45955.898841203707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45955.898841203707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45955.898841203707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45955.898841203707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45955.898841203707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45955.898841203707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45955.898841203707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45955.898841203707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45955.898841203707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45955.898841203707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45955.898841203707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45955.898841203707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45955.898841203707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45955.898841203707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45955.898841203707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45955.898841203707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45955.898841203707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45955.898841203707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45955.898841203707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45955.898841203707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45955.898841203707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45955.898841203707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45955.898841203707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45955.898841203707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45955.898841203707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45955.898841203707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45955.898841203707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45955.898841203707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45955.898841203707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45955.898841203707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45955.898841203707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45955.898841203707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45955.898841203707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45955.898841203707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45955.898841203707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45955.898841203707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45955.898841203707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45955.898841203707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45955.898841203707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45955.898841203707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45955.898841203707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45955.898841203707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45955.898841203707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45955.898841203707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45955.898841203707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45955.898841203707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45955.898841203707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45955.898841203707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45955.898841203707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45955.898841203707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45955.898841203707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45955.898841203707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45955.898841203707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45955.898841203707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45955.898841203707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45955.898841203707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45955.898841203707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45955.898841203707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45955.898841203707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45955.898841203707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45955.898841203707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45955.898841203707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45955.898841203707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45955.898841203707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45955.898841203707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45955.898841203707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45955.898841203707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45955.898841203707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45955.898841203707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45955.898841203707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45955.898841203707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45955.898841203707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45955.898841203707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45955.898841203707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45955.898841203707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45955.898841203707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45955.898841203707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45955.898841203707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45955.898841203707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45955.898841203707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45955.898841203707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45955.898841203707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45955.898841203707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45955.898841203707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45955.898841203707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45955.898841203707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45955.898841203707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45955.898841203707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45955.898841203707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45955.898841203707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45955.898841203707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45955.898841203707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45955.898841203707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45955.898841203707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45955.898841203707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45955.898841203707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45955.898841203707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45955.898841203707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45955.898841203707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45955.898841203707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45955.898841203707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45955.898841203707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45955.898841203707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45955.898841203707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45955.898841203707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45955.898841203707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45955.898841203707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45955.898841203707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45955.898841203707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45955.898841203707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45955.898841203707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45955.898841203707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45955.898841203707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45955.898841203707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45955.898841203707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45955.898841203707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45955.898841203707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45955.898841203707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45955.898841203707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45955.898841203707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45955.898841203707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45955.898841203707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45955.898841203707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45955.898841203707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45955.898841203707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45955.898841203707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45955.898841203707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45955.898841203707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45955.898841203707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45955.898841203707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45955.898841203707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45955.898841203707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45955.898841203707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45955.898841203707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45955.898841203707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45955.898841203707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45955.898841203707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45955.898841203707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45955.898841203707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45955.898841203707</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45955.898841203707</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45955.898841203707</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45955.898841203707</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45955.898841203707</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45955.898841203707</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45955.898841203707</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29</v>
      </c>
      <c r="D2" s="103" t="s">
        <v>38934</v>
      </c>
      <c r="E2" s="106" t="s">
        <v>39100</v>
      </c>
      <c r="F2" s="107">
        <v>45955.835868055554</v>
      </c>
      <c r="G2" s="77">
        <f ca="1">IFERROR(NOW()-F2,"-")</f>
        <v>6.2973148153105285E-2</v>
      </c>
      <c r="H2" s="107">
        <v>45955.827615740738</v>
      </c>
      <c r="I2" s="103" t="str">
        <f>IFERROR(VLOOKUP(D2,DB!A:F,6,0),"")</f>
        <v>Generator-DG</v>
      </c>
      <c r="J2" s="102" t="str">
        <f>IFERROR(VLOOKUP(D2,DB!A:G,7,0),"")</f>
        <v>In progress</v>
      </c>
      <c r="K2" s="108" t="s">
        <v>39101</v>
      </c>
      <c r="L2" s="109" t="str">
        <f>IFERROR(VLOOKUP(D2,DB!A:I,9,0),"")</f>
        <v>Latis</v>
      </c>
    </row>
    <row r="3" spans="1:16383" ht="31.5" customHeight="1">
      <c r="A3" s="104"/>
      <c r="B3" s="103" t="str">
        <f>IFERROR(VLOOKUP(D3,DB!A:K,11,0),"")</f>
        <v/>
      </c>
      <c r="C3" s="105"/>
      <c r="D3" s="103"/>
      <c r="E3" s="106"/>
      <c r="F3" s="107"/>
      <c r="G3" s="77">
        <f ca="1">IFERROR(NOW()-F3,"-")</f>
        <v>45955.898841203707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45955.898841203707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45955.898841203707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45955.898841203707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45955.898841203707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45955.898841203707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45955.898841203707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45955.898841203707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45955.898841203707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45955.898841203707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45955.898841203707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45955.898841203707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45955.898841203707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45955.898841203707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45955.898841203707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45955.898841203707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45955.898841203707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45955.898841203707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45955.898841203707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45955.898841203707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45955.898841203707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45955.898841203707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45955.898841203707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45955.898841203707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45955.898841203707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45955.898841203707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45955.898841203707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45955.898841203707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45955.898841203707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45955.898841203707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45955.898841203707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45955.898841203707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45955.898841203707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45955.898841203707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45955.898841203707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45955.898841203707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45955.898841203707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45955.898841203707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45955.898841203707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45955.898841203707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45955.898841203707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45955.898841203707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45955.898841203707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45955.898841203707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45955.898841203707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45955.898841203707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45955.898841203707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45955.898841203707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45955.898841203707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45955.898841203707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45955.898841203707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45955.898841203707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45955.898841203707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45955.898841203707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45955.898841203707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45955.898841203707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45955.898841203707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45955.898841203707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45955.898841203707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45955.898841203707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45955.898841203707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45955.898841203707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45955.898841203707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45955.898841203707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45955.898841203707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45955.898841203707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45955.898841203707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45955.898841203707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45955.898841203707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45955.898841203707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45955.898841203707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45955.898841203707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45955.898841203707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45955.898841203707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45955.898841203707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45955.898841203707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45955.898841203707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45955.898841203707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45955.898841203707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45955.898841203707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45955.898841203707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45955.898841203707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45955.898841203707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45955.898841203707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45955.898841203707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45955.898841203707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45955.898841203707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45955.898841203707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45955.898841203707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45955.898841203707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45955.898841203707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45955.898841203707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45955.898841203707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45955.898841203707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45955.898841203707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45955.898841203707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45955.898841203707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45955.898841203707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45955.898841203707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45955.898841203707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45955.898841203707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45955.898841203707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45955.898841203707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45955.898841203707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45955.898841203707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45955.898841203707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45955.898841203707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45955.898841203707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45955.898841203707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45955.898841203707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45955.898841203707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45955.898841203707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45955.898841203707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45955.898841203707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45955.898841203707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45955.898841203707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45955.898841203707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45955.898841203707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45955.898841203707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45955.898841203707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45955.898841203707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45955.898841203707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45955.898841203707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45955.898841203707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45955.898841203707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45955.898841203707</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45955.898841203707</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45955.898841203707</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45955.898841203707</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45955.898841203707</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45955.898841203707</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45955.898841203707</v>
      </c>
      <c r="H134" s="107"/>
      <c r="I134" s="103" t="str">
        <f>IFERROR(VLOOKUP(D134,DB!A:F,6,0),"")</f>
        <v/>
      </c>
      <c r="J134" s="102" t="str">
        <f>IFERROR(VLOOKUP(D134,DB!A:G,7,0),"")</f>
        <v/>
      </c>
      <c r="K134" s="108"/>
      <c r="L134" s="109" t="str">
        <f>IFERROR(VLOOKUP(D134,DB!A:I,9,0),"")</f>
        <v/>
      </c>
    </row>
    <row r="135" spans="1:12" ht="31.5" customHeight="1">
      <c r="A135" s="104"/>
      <c r="B135" s="103" t="str">
        <f>IFERROR(VLOOKUP(D135,DB!A:K,11,0),"")</f>
        <v/>
      </c>
      <c r="C135" s="105"/>
      <c r="D135" s="103"/>
      <c r="E135" s="106"/>
      <c r="F135" s="107"/>
      <c r="G135" s="77">
        <f ca="1">IFERROR(NOW()-F135,"-")</f>
        <v>45955.898841203707</v>
      </c>
      <c r="H135" s="107"/>
      <c r="I135" s="103" t="str">
        <f>IFERROR(VLOOKUP(D135,DB!A:F,6,0),"")</f>
        <v/>
      </c>
      <c r="J135" s="102" t="str">
        <f>IFERROR(VLOOKUP(D135,DB!A:G,7,0),"")</f>
        <v/>
      </c>
      <c r="K135" s="108"/>
      <c r="L135" s="109"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2025-10-25T18:36:20Z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