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69" documentId="120_S{2AC9BD13-BADA-5192-A53E-5A8FF88502F6}" xr6:coauthVersionLast="47" xr6:coauthVersionMax="47" xr10:uidLastSave="{8CBF6E3F-D147-4E5A-906A-97D44213BF2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G6" i="5"/>
  <c r="B2" i="9"/>
  <c r="G2" i="9"/>
  <c r="I2" i="9"/>
  <c r="J2" i="9"/>
  <c r="L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<sst xmlns="http://schemas.openxmlformats.org/spreadsheetml/2006/main" count="180315" uniqueCount="39134">
  <si>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</si>
  <si>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</si>
  <si>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</si>
  <si>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</si>
  <si>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</si>
  <si>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</si>
  <si>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</si>
  <si>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</si>
  <si>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</si>
  <si>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</si>
  <si>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</si>
  <si>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</si>
  <si>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</si>
  <si>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</si>
  <si>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</si>
  <si>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</si>
  <si>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</si>
  <si>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</si>
  <si>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</si>
  <si>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</si>
  <si>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</si>
  <si>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</si>
  <si>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</si>
  <si>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</si>
  <si>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</si>
  <si>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</si>
  <si>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</si>
  <si>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</si>
  <si>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</si>
  <si>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</si>
  <si>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</si>
  <si>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</si>
  <si>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</si>
  <si>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</si>
  <si>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</si>
  <si>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</si>
  <si>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</si>
  <si>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</si>
  <si>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</si>
  <si>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</si>
  <si>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</si>
  <si>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</si>
  <si>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</si>
  <si>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</si>
  <si>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</si>
  <si>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</si>
  <si>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</si>
  <si>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</si>
  <si>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</si>
  <si>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</si>
  <si>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</si>
  <si>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</si>
  <si>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</si>
  <si>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</si>
  <si>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</si>
  <si>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</si>
  <si>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</si>
  <si>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</si>
  <si>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</si>
  <si>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</si>
  <si>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</si>
  <si>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</si>
  <si>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</si>
  <si>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</si>
  <si>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</si>
  <si>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</si>
  <si>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</si>
  <si>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</si>
  <si>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</si>
  <si>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</si>
  <si>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</si>
  <si>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</si>
  <si>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</si>
  <si>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</si>
  <si>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</si>
  <si>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</si>
  <si>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</si>
  <si>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</si>
  <si>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</si>
  <si>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</si>
  <si>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</si>
  <si>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</si>
  <si>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</si>
  <si>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</si>
  <si>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</si>
  <si>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</si>
  <si>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</si>
  <si>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</si>
  <si>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</si>
  <si>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</si>
  <si>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</si>
  <si>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</si>
  <si>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</si>
  <si>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</si>
  <si>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</si>
  <si>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</si>
  <si>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</si>
  <si>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</si>
  <si>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</si>
  <si>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</si>
  <si>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</si>
  <si>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</si>
  <si>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</si>
  <si>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</si>
  <si>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</si>
  <si>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</si>
  <si>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</si>
  <si>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</si>
  <si>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</si>
  <si>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</si>
  <si>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</si>
  <si>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</si>
  <si>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</si>
  <si>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</si>
  <si>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</si>
  <si>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</si>
  <si>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</si>
  <si>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</si>
  <si>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</si>
  <si>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</si>
  <si>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</si>
  <si>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</si>
  <si>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</si>
  <si>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</si>
  <si>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</si>
  <si>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</si>
  <si>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</si>
  <si>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</si>
  <si>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</si>
  <si>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</si>
  <si>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</si>
  <si>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</si>
  <si>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</si>
  <si>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</si>
  <si>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</si>
  <si>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</si>
  <si>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</si>
  <si>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</si>
  <si>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</si>
  <si>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</si>
  <si>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</si>
  <si>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</si>
  <si>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</si>
  <si>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</si>
  <si>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</si>
  <si>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</si>
  <si>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</si>
  <si>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</si>
  <si>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</si>
  <si>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</si>
  <si>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</si>
  <si>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</si>
  <si>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</si>
  <si>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</si>
  <si>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</si>
  <si>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</si>
  <si>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</si>
  <si>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</si>
  <si>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</si>
  <si>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</si>
  <si>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</si>
  <si>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</si>
  <si>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</si>
  <si>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</si>
  <si>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</si>
  <si>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</si>
  <si>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</si>
  <si>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</si>
  <si>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</si>
  <si>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</si>
  <si>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</si>
  <si>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</si>
  <si>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</si>
  <si>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</si>
  <si>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</si>
  <si>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</si>
  <si>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</si>
  <si>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</si>
  <si>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</si>
  <si>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</si>
  <si>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</si>
  <si>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</si>
  <si>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</si>
  <si>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</si>
  <si>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</si>
  <si>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</si>
  <si>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</si>
  <si>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</si>
  <si>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</si>
  <si>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</si>
  <si>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</si>
  <si>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</si>
  <si>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</si>
  <si>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</si>
  <si>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</si>
  <si>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</si>
  <si>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</si>
  <si>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</si>
  <si>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</si>
  <si>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</si>
  <si>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</si>
  <si>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</si>
  <si>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</si>
  <si>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</si>
  <si>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</si>
  <si>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</si>
  <si>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</si>
  <si>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</si>
  <si>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</si>
  <si>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</si>
  <si>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</si>
  <si>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</si>
  <si>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</si>
  <si>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</si>
  <si>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</si>
  <si>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</si>
  <si>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</si>
  <si>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</si>
  <si>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</si>
  <si>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</si>
  <si>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</si>
  <si>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</si>
  <si>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</si>
  <si>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</si>
  <si>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</si>
  <si>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</si>
  <si>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</si>
  <si>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</si>
  <si>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</si>
  <si>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</si>
  <si>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</si>
  <si>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</si>
  <si>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</si>
  <si>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</si>
  <si>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</si>
  <si>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</si>
  <si>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</si>
  <si>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</si>
  <si>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</si>
  <si>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</si>
  <si>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</si>
  <si>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</si>
  <si>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</si>
  <si>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</si>
  <si>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</si>
  <si>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</si>
  <si>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</si>
  <si>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</si>
  <si>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</si>
  <si>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</si>
  <si>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</si>
  <si>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</si>
  <si>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</si>
  <si>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</si>
  <si>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</si>
  <si>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</si>
  <si>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</si>
  <si>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</si>
  <si>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</si>
  <si>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</si>
  <si>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</si>
  <si>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</si>
  <si>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</si>
  <si>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</si>
  <si>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</si>
  <si>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</si>
  <si>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</si>
  <si>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</si>
  <si>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</si>
  <si>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</si>
  <si>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</si>
  <si>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</si>
  <si>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</si>
  <si>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</si>
  <si>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</si>
  <si>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</si>
  <si>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</si>
  <si>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</si>
  <si>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</si>
  <si>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</si>
  <si>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</si>
  <si>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</si>
  <si>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</si>
  <si>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</si>
  <si>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</si>
  <si>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</si>
  <si>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</si>
  <si>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</si>
  <si>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</si>
  <si>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</si>
  <si>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</si>
  <si>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</si>
  <si>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</si>
  <si>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</si>
  <si>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</si>
  <si>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</si>
  <si>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</si>
  <si>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</si>
  <si>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</si>
  <si>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</si>
  <si>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</si>
  <si>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</si>
  <si>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</si>
  <si>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</si>
  <si>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</si>
  <si>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</si>
  <si>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</si>
  <si>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</si>
  <si>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</si>
  <si>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</si>
  <si>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</si>
  <si>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</si>
  <si>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</si>
  <si>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</si>
  <si>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</si>
  <si>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</si>
  <si>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</si>
  <si>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</si>
  <si>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</si>
  <si>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</si>
  <si>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</si>
  <si>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</si>
  <si>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</si>
  <si>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</si>
  <si>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</si>
  <si>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</si>
  <si>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</si>
  <si>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</si>
  <si>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</si>
  <si>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</si>
  <si>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</si>
  <si>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</si>
  <si>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</si>
  <si>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</si>
  <si>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</si>
  <si>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</si>
  <si>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</si>
  <si>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</si>
  <si>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</si>
  <si>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</si>
  <si>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</si>
  <si>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</si>
  <si>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</si>
  <si>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</si>
  <si>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</si>
  <si>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</si>
  <si>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</si>
  <si>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</si>
  <si>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</si>
  <si>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</si>
  <si>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</si>
  <si>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</si>
  <si>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</si>
  <si>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</si>
  <si>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</si>
  <si>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</si>
  <si>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</si>
  <si>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</si>
  <si>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</si>
  <si>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</si>
  <si>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</si>
  <si>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</si>
  <si>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</si>
  <si>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</si>
  <si>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</si>
  <si>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</si>
  <si>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</si>
  <si>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</si>
  <si>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</si>
  <si>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</si>
  <si>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</si>
  <si>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</si>
  <si>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</si>
  <si>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</si>
  <si>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</si>
  <si>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</si>
  <si>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</si>
  <si>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</si>
  <si>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</si>
  <si>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</si>
  <si>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</si>
  <si>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</si>
  <si>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</si>
  <si>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</si>
  <si>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</si>
  <si>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</si>
  <si>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</si>
  <si>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</si>
  <si>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</si>
  <si>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</si>
  <si>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</si>
  <si>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</si>
  <si>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</si>
  <si>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</si>
  <si>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</si>
  <si>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</si>
  <si>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</si>
  <si>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</si>
  <si>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</si>
  <si>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</si>
  <si>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</si>
  <si>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</si>
  <si>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</si>
  <si>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</si>
  <si>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</si>
  <si>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</si>
  <si>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</si>
  <si>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</si>
  <si>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</si>
  <si>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</si>
  <si>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</si>
  <si>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</si>
  <si>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</si>
  <si>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</si>
  <si>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</si>
  <si>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</si>
  <si>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</si>
  <si>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</si>
  <si>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</si>
  <si>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</si>
  <si>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</si>
  <si>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</si>
  <si>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</si>
  <si>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</si>
  <si>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</si>
  <si>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</si>
  <si>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</si>
  <si>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</si>
  <si>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</si>
  <si>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</si>
  <si>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</si>
  <si>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</si>
  <si>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</si>
  <si>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</si>
  <si>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</si>
  <si>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</si>
  <si>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</si>
  <si>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</si>
  <si>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</si>
  <si>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</si>
  <si>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</si>
  <si>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</si>
  <si>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</si>
  <si>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</si>
  <si>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</si>
  <si>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</si>
  <si>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</si>
  <si>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</si>
  <si>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</si>
  <si>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</si>
  <si>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</si>
  <si>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</si>
  <si>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</si>
  <si>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</si>
  <si>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</si>
  <si>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</si>
  <si>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</si>
  <si>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</si>
  <si>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</si>
  <si>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</si>
  <si>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</si>
  <si>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</si>
  <si>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</si>
  <si>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</si>
  <si>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</si>
  <si>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</si>
  <si>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</si>
  <si>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</si>
  <si>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</si>
  <si>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</si>
  <si>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</si>
  <si>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</si>
  <si>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</si>
  <si>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</si>
  <si>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</si>
  <si>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</si>
  <si>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</si>
  <si>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</si>
  <si>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</si>
  <si>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</si>
  <si>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</si>
  <si>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</si>
  <si>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</si>
  <si>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</si>
  <si>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</si>
  <si>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</si>
  <si>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</si>
  <si>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</si>
  <si>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</si>
  <si>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</si>
  <si>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</si>
  <si>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</si>
  <si>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</si>
  <si>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</si>
  <si>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</si>
  <si>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</si>
  <si>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</si>
  <si>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</si>
  <si>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</si>
  <si>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</si>
  <si>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</si>
  <si>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</si>
  <si>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</si>
  <si>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</si>
  <si>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</si>
  <si>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</si>
  <si>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</si>
  <si>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</si>
  <si>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</si>
  <si>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</si>
  <si>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</si>
  <si>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</si>
  <si>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</si>
  <si>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</si>
  <si>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</si>
  <si>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</si>
  <si>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</si>
  <si>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</si>
  <si>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</si>
  <si>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</si>
  <si>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</si>
  <si>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</si>
  <si>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</si>
  <si>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</si>
  <si>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</si>
  <si>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</si>
  <si>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</si>
  <si>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</si>
  <si>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</si>
  <si>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</si>
  <si>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</si>
  <si>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</si>
  <si>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</si>
  <si>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</si>
  <si>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</si>
  <si>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</si>
  <si>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</si>
  <si>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</si>
  <si>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</si>
  <si>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</si>
  <si>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</si>
  <si>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</si>
  <si>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</si>
  <si>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</si>
  <si>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</si>
  <si>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</si>
  <si>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</si>
  <si>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</si>
  <si>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</si>
  <si>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</si>
  <si>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</si>
  <si>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</si>
  <si>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</si>
  <si>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</si>
  <si>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</si>
  <si>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</si>
  <si>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</si>
  <si>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</si>
  <si>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</si>
  <si>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</si>
  <si>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</si>
  <si>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</si>
  <si>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</si>
  <si>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</si>
  <si>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</si>
  <si>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</si>
  <si>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</si>
  <si>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</si>
  <si>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</si>
  <si>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</si>
  <si>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</si>
  <si>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</si>
  <si>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</si>
  <si>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</si>
  <si>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</si>
  <si>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</si>
  <si>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</si>
  <si>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</si>
  <si>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</si>
  <si>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</si>
  <si>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</si>
  <si>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</si>
  <si>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</si>
  <si>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</si>
  <si>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</si>
  <si>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</si>
  <si>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</si>
  <si>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</si>
  <si>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</si>
  <si>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</si>
  <si>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</si>
  <si>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</si>
  <si>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</si>
  <si>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</si>
  <si>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</si>
  <si>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</si>
  <si>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</si>
  <si>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</si>
  <si>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</si>
  <si>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</si>
  <si>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</si>
  <si>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</si>
  <si>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</si>
  <si>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</si>
  <si>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</si>
  <si>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</si>
  <si>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</si>
  <si>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</si>
  <si>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</si>
  <si>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</si>
  <si>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</si>
  <si>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</si>
  <si>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</si>
  <si>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</si>
  <si>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</si>
  <si>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</si>
  <si>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</si>
  <si>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</si>
  <si>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</si>
  <si>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</si>
  <si>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</si>
  <si>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</si>
  <si>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</si>
  <si>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</si>
  <si>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</si>
  <si>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</si>
  <si>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</si>
  <si>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</si>
  <si>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</si>
  <si>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</si>
  <si>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</si>
  <si>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</si>
  <si>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</si>
  <si>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</si>
  <si>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</si>
  <si>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</si>
  <si>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</si>
  <si>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</si>
  <si>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</si>
  <si>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</si>
  <si>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</si>
  <si>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</si>
  <si>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</si>
  <si>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</si>
  <si>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</si>
  <si>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</si>
  <si>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</si>
  <si>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</si>
  <si>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</si>
  <si>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</si>
  <si>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</si>
  <si>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</si>
  <si>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</si>
  <si>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</si>
  <si>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</si>
  <si>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</si>
  <si>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</si>
  <si>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</si>
  <si>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</si>
  <si>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</si>
  <si>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</si>
  <si>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</si>
  <si>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</si>
  <si>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</si>
  <si>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</si>
  <si>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</si>
  <si>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</si>
  <si>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</si>
  <si>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</si>
  <si>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</si>
  <si>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</si>
  <si>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</si>
  <si>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</si>
  <si>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</si>
  <si>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</si>
  <si>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</si>
  <si>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</si>
  <si>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</si>
  <si>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</si>
  <si>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</si>
  <si>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</si>
  <si>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</si>
  <si>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</si>
  <si>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</si>
  <si>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</si>
  <si>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</si>
  <si>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</si>
  <si>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</si>
  <si>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</si>
  <si>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</si>
  <si>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</si>
  <si>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</si>
  <si>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</si>
  <si>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</si>
  <si>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</si>
  <si>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</si>
  <si>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</si>
  <si>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</si>
  <si>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</si>
  <si>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</si>
  <si>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</si>
  <si>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</si>
  <si>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</si>
  <si>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</si>
  <si>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</si>
  <si>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</si>
  <si>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</si>
  <si>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</si>
  <si>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</si>
  <si>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</si>
  <si>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</si>
  <si>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</si>
  <si>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</si>
  <si>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</si>
  <si>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</si>
  <si>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</si>
  <si>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</si>
  <si>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</si>
  <si>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</si>
  <si>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</si>
  <si>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</si>
  <si>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</si>
  <si>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</si>
  <si>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</si>
  <si>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</si>
  <si>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</si>
  <si>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</si>
  <si>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</si>
  <si>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</si>
  <si>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</si>
  <si>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</si>
  <si>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</si>
  <si>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</si>
  <si>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</si>
  <si>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</si>
  <si>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</si>
  <si>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</si>
  <si>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</si>
  <si>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</si>
  <si>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</si>
  <si>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</si>
  <si>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</si>
  <si>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</si>
  <si>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</si>
  <si>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</si>
  <si>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</si>
  <si>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</si>
  <si>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</si>
  <si>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</si>
  <si>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</si>
  <si>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</si>
  <si>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</si>
  <si>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</si>
  <si>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</si>
  <si>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</si>
  <si>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</si>
  <si>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</si>
  <si>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</si>
  <si>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</si>
  <si>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</si>
  <si>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</si>
  <si>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</si>
  <si>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</si>
  <si>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</si>
  <si>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</si>
  <si>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</si>
  <si>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</si>
  <si>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</si>
  <si>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</si>
  <si>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</si>
  <si>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</si>
  <si>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</si>
  <si>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</si>
  <si>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</si>
  <si>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</si>
  <si>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</si>
  <si>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</si>
  <si>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</si>
  <si>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</si>
  <si>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</si>
  <si>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</si>
  <si>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</si>
  <si>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</si>
  <si>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</si>
  <si>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</si>
  <si>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</si>
  <si>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</si>
  <si>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</si>
  <si>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</si>
  <si>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</si>
  <si>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</si>
  <si>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</si>
  <si>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</si>
  <si>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</si>
  <si>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</si>
  <si>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</si>
  <si>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</si>
  <si>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</si>
  <si>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</si>
  <si>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</si>
  <si>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</si>
  <si>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</si>
  <si>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</si>
  <si>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</si>
  <si>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</si>
  <si>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</si>
  <si>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</si>
  <si>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</si>
  <si>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</si>
  <si>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</si>
  <si>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</si>
  <si>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</si>
  <si>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</si>
  <si>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</si>
  <si>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</si>
  <si>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</si>
  <si>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</si>
  <si>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</si>
  <si>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</si>
  <si>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</si>
  <si>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</si>
  <si>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</si>
  <si>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</si>
  <si>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</si>
  <si>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</si>
  <si>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</si>
  <si>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</si>
  <si>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</si>
  <si>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</si>
  <si>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</si>
  <si>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</si>
  <si>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</si>
  <si>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</si>
  <si>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</si>
  <si>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</si>
  <si>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</si>
  <si>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</si>
  <si>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</si>
  <si>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</si>
  <si>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</si>
  <si>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</si>
  <si>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</si>
  <si>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</si>
  <si>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</si>
  <si>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</si>
  <si>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</si>
  <si>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</si>
  <si>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</si>
  <si>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</si>
  <si>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</si>
  <si>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</si>
  <si>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</si>
  <si>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</si>
  <si>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</si>
  <si>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</si>
  <si>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</si>
  <si>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</si>
  <si>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</si>
  <si>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</si>
  <si>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</si>
  <si>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</si>
  <si>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</si>
  <si>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</si>
  <si>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</si>
  <si>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</si>
  <si>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</si>
  <si>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</si>
  <si>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</si>
  <si>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</si>
  <si>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</si>
  <si>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</si>
  <si>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</si>
  <si>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</si>
  <si>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</si>
  <si>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</si>
  <si>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</si>
  <si>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</si>
  <si>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</si>
  <si>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</si>
  <si>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</si>
  <si>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</si>
  <si>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</si>
  <si>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</si>
  <si>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</si>
  <si>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</si>
  <si>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</si>
  <si>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</si>
  <si>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</si>
  <si>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</si>
  <si>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</si>
  <si>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</si>
  <si>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</si>
  <si>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</si>
  <si>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</si>
  <si>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</si>
  <si>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</si>
  <si>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</si>
  <si>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</si>
  <si>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</si>
  <si>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</si>
  <si>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</si>
  <si>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</si>
  <si>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</si>
  <si>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</si>
  <si>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</si>
  <si>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</si>
  <si>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</si>
  <si>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</si>
  <si>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</si>
  <si>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</si>
  <si>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</si>
  <si>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</si>
  <si>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</si>
  <si>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</si>
  <si>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</si>
  <si>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</si>
  <si>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</si>
  <si>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</si>
  <si>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</si>
  <si>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</si>
  <si>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</si>
  <si>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</si>
  <si>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</si>
  <si>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</si>
  <si>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</si>
  <si>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</si>
  <si>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</si>
  <si>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</si>
  <si>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</si>
  <si>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</si>
  <si>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</si>
  <si>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</si>
  <si>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</si>
  <si>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</si>
  <si>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</si>
  <si>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</si>
  <si>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</si>
  <si>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</si>
  <si>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</si>
  <si>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</si>
  <si>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</si>
  <si>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</si>
  <si>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</si>
  <si>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</si>
  <si>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</si>
  <si>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</si>
  <si>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</si>
  <si>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</si>
  <si>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</si>
  <si>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</si>
  <si>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</si>
  <si>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</si>
  <si>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</si>
  <si>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</si>
  <si>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</si>
  <si>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</si>
  <si>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</si>
  <si>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</si>
  <si>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</si>
  <si>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</si>
  <si>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</si>
  <si>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</si>
  <si>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</si>
  <si>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</si>
  <si>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</si>
  <si>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</si>
  <si>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</si>
  <si>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</si>
  <si>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</si>
  <si>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</si>
  <si>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</si>
  <si>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</si>
  <si>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</si>
  <si>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</si>
  <si>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</si>
  <si>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</si>
  <si>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</si>
  <si>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</si>
  <si>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</si>
  <si>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</si>
  <si>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</si>
  <si>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</si>
  <si>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</si>
  <si>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</si>
  <si>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</si>
  <si>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</si>
  <si>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</si>
  <si>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</si>
  <si>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</si>
  <si>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</si>
  <si>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</si>
  <si>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</si>
  <si>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</si>
  <si>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</si>
  <si>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</si>
  <si>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</si>
  <si>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</si>
  <si>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</si>
  <si>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</si>
  <si>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</si>
  <si>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</si>
  <si>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</si>
  <si>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</si>
  <si>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</si>
  <si>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</si>
  <si>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</si>
  <si>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</si>
  <si>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</si>
  <si>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</si>
  <si>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</si>
  <si>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</si>
  <si>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</si>
  <si>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</si>
  <si>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</si>
  <si>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</si>
  <si>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</si>
  <si>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</si>
  <si>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</si>
  <si>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</si>
  <si>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</si>
  <si>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</si>
  <si>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</si>
  <si>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</si>
  <si>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</si>
  <si>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</si>
  <si>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</si>
  <si>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</si>
  <si>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</si>
  <si>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</si>
  <si>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</si>
  <si>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</si>
  <si>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</si>
  <si>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</si>
  <si>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</si>
  <si>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</si>
  <si>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</si>
  <si>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</si>
  <si>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</si>
  <si>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</si>
  <si>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</si>
  <si>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</si>
  <si>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</si>
  <si>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</si>
  <si>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</si>
  <si>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</si>
  <si>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</si>
  <si>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</si>
  <si>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</si>
  <si>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</si>
  <si>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</si>
  <si>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</si>
  <si>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</si>
  <si>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</si>
  <si>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</si>
  <si>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</si>
  <si>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</si>
  <si>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</si>
  <si>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</si>
  <si>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</si>
  <si>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</si>
  <si>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</si>
  <si>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</si>
  <si>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</si>
  <si>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</si>
  <si>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</si>
  <si>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</si>
  <si>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</si>
  <si>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</si>
  <si>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</si>
  <si>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</si>
  <si>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</si>
  <si>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</si>
  <si>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</si>
  <si>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</si>
  <si>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</si>
  <si>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</si>
  <si>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</si>
  <si>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</si>
  <si>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</si>
  <si>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</si>
  <si>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</si>
  <si>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</si>
  <si>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</si>
  <si>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</si>
  <si>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</si>
  <si>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</si>
  <si>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</si>
  <si>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</si>
  <si>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</si>
  <si>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</si>
  <si>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</si>
  <si>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</si>
  <si>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</si>
  <si>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</si>
  <si>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</si>
  <si>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</si>
  <si>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</si>
  <si>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</si>
  <si>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</si>
  <si>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</si>
  <si>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</si>
  <si>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</si>
  <si>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</si>
  <si>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</si>
  <si>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</si>
  <si>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</si>
  <si>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</si>
  <si>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</si>
  <si>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</si>
  <si>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</si>
  <si>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</si>
  <si>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</si>
  <si>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</si>
  <si>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</si>
  <si>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</si>
  <si>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</si>
  <si>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</si>
  <si>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</si>
  <si>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</si>
  <si>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</si>
  <si>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</si>
  <si>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</si>
  <si>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</si>
  <si>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</si>
  <si>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</si>
  <si>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</si>
  <si>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</si>
  <si>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</si>
  <si>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</si>
  <si>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</si>
  <si>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</si>
  <si>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</si>
  <si>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</si>
  <si>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</si>
  <si>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</si>
  <si>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</si>
  <si>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</si>
  <si>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</si>
  <si>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</si>
  <si>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</si>
  <si>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</si>
  <si>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</si>
  <si>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</si>
  <si>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</si>
  <si>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</si>
  <si>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</si>
  <si>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</si>
  <si>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</si>
  <si>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</si>
  <si>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</si>
  <si>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</si>
  <si>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</si>
  <si>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</si>
  <si>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</si>
  <si>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</si>
  <si>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</si>
  <si>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</si>
  <si>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</si>
  <si>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</si>
  <si>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</si>
  <si>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</si>
  <si>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</si>
  <si>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</si>
  <si>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</si>
  <si>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</si>
  <si>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</si>
  <si>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</si>
  <si>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</si>
  <si>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</si>
  <si>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</si>
  <si>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</si>
  <si>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</si>
  <si>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</si>
  <si>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</si>
  <si>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</si>
  <si>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</si>
  <si>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</si>
  <si>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</si>
  <si>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</si>
  <si>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</si>
  <si>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</si>
  <si>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</si>
  <si>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</si>
  <si>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</si>
  <si>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</si>
  <si>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</si>
  <si>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</si>
  <si>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</si>
  <si>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</si>
  <si>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</si>
  <si>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</si>
  <si>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</si>
  <si>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</si>
  <si>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</si>
  <si>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</si>
  <si>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</si>
  <si>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</si>
  <si>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</si>
  <si>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</si>
  <si>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</si>
  <si>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</si>
  <si>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</si>
  <si>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</si>
  <si>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</si>
  <si>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</si>
  <si>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</si>
  <si>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</si>
  <si>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</si>
  <si>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</si>
  <si>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</si>
  <si>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</si>
  <si>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</si>
  <si>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</si>
  <si>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</si>
  <si>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</si>
  <si>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</si>
  <si>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</si>
  <si>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</si>
  <si>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</si>
  <si>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</si>
  <si>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</si>
  <si>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</si>
  <si>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</si>
  <si>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</si>
  <si>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</si>
  <si>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</si>
  <si>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</si>
  <si>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</si>
  <si>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</si>
  <si>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</si>
  <si>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</si>
  <si>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</si>
  <si>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</si>
  <si>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</si>
  <si>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</si>
  <si>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</si>
  <si>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</si>
  <si>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</si>
  <si>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</si>
  <si>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</si>
  <si>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</si>
  <si>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</si>
  <si>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</si>
  <si>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</si>
  <si>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</si>
  <si>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</si>
  <si>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</si>
  <si>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</si>
  <si>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</si>
  <si>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</si>
  <si>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</si>
  <si>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</si>
  <si>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</si>
  <si>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</si>
  <si>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</si>
  <si>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</si>
  <si>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</si>
  <si>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</si>
  <si>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</si>
  <si>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</si>
  <si>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</si>
  <si>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</si>
  <si>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</si>
  <si>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</si>
  <si>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</si>
  <si>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</si>
  <si>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</si>
  <si>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</si>
  <si>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</si>
  <si>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</si>
  <si>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</si>
  <si>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</si>
  <si>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</si>
  <si>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</si>
  <si>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</si>
  <si>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</si>
  <si>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</si>
  <si>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</si>
  <si>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</si>
  <si>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</si>
  <si>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</si>
  <si>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</si>
  <si>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</si>
  <si>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</si>
  <si>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</si>
  <si>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</si>
  <si>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</si>
  <si>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</si>
  <si>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</si>
  <si>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</si>
  <si>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</si>
  <si>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</si>
  <si>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</si>
  <si>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</si>
  <si>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</si>
  <si>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</si>
  <si>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</si>
  <si>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</si>
  <si>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</si>
  <si>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</si>
  <si>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</si>
  <si>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</si>
  <si>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</si>
  <si>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</si>
  <si>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</si>
  <si>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</si>
  <si>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</si>
  <si>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</si>
  <si>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</si>
  <si>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</si>
  <si>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</si>
  <si>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</si>
  <si>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</si>
  <si>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</si>
  <si>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</si>
  <si>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</si>
  <si>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</si>
  <si>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</si>
  <si>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</si>
  <si>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</si>
  <si>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</si>
  <si>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</si>
  <si>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</si>
  <si>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</si>
  <si>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</si>
  <si>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</si>
  <si>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</si>
  <si>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</si>
  <si>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</si>
  <si>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</si>
  <si>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</si>
  <si>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</si>
  <si>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</si>
  <si>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</si>
  <si>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</si>
  <si>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</si>
  <si>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</si>
  <si>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</si>
  <si>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</si>
  <si>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</si>
  <si>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</si>
  <si>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</si>
  <si>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</si>
  <si>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</si>
  <si>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</si>
  <si>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</si>
  <si>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</si>
  <si>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</si>
  <si>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</si>
  <si>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</si>
  <si>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</si>
  <si>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</si>
  <si>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</si>
  <si>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</si>
  <si>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</si>
  <si>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</si>
  <si>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</si>
  <si>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</si>
  <si>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</si>
  <si>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</si>
  <si>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</si>
  <si>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</si>
  <si>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</si>
  <si>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</si>
  <si>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</si>
  <si>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</si>
  <si>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</si>
  <si>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</si>
  <si>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</si>
  <si>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</si>
  <si>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</si>
  <si>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</si>
  <si>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</si>
  <si>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</si>
  <si>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</si>
  <si>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</si>
  <si>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</si>
  <si>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</si>
  <si>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</si>
  <si>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</si>
  <si>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</si>
  <si>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</si>
  <si>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</si>
  <si>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</si>
  <si>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</si>
  <si>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</si>
  <si>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</si>
  <si>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</si>
  <si>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</si>
  <si>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</si>
  <si>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</si>
  <si>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</si>
  <si>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</si>
  <si>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</si>
  <si>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</si>
  <si>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</si>
  <si>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</si>
  <si>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</si>
  <si>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</si>
  <si>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</si>
  <si>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</si>
  <si>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</si>
  <si>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</si>
  <si>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</si>
  <si>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</si>
  <si>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</si>
  <si>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</si>
  <si>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</si>
  <si>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</si>
  <si>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</si>
  <si>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</si>
  <si>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</si>
  <si>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</si>
  <si>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</si>
  <si>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</si>
  <si>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</si>
  <si>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</si>
  <si>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</si>
  <si>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</si>
  <si>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</si>
  <si>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</si>
  <si>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</si>
  <si>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</si>
  <si>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</si>
  <si>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</si>
  <si>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</si>
  <si>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</si>
  <si>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</si>
  <si>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</si>
  <si>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</si>
  <si>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</si>
  <si>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</si>
  <si>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</si>
  <si>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</si>
  <si>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</si>
  <si>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</si>
  <si>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</si>
  <si>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</si>
  <si>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</si>
  <si>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</si>
  <si>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</si>
  <si>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</si>
  <si>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</si>
  <si>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</si>
  <si>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</si>
  <si>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</si>
  <si>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</si>
  <si>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</si>
  <si>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</si>
  <si>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</si>
  <si>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</si>
  <si>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</si>
  <si>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</si>
  <si>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</si>
  <si>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</si>
  <si>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</si>
  <si>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</si>
  <si>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</si>
  <si>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</si>
  <si>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</si>
  <si>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</si>
  <si>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</si>
  <si>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</si>
  <si>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</si>
  <si>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</si>
  <si>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</si>
  <si>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</si>
  <si>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</si>
  <si>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</si>
  <si>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</si>
  <si>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</si>
  <si>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</si>
  <si>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</si>
  <si>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</si>
  <si>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</si>
  <si>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</si>
  <si>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</si>
  <si>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</si>
  <si>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</si>
  <si>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</si>
  <si>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</si>
  <si>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</si>
  <si>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</si>
  <si>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</si>
  <si>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</si>
  <si>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</si>
  <si>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</si>
  <si>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</si>
  <si>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</si>
  <si>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</si>
  <si>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</si>
  <si>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</si>
  <si>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</si>
  <si>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</si>
  <si>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</si>
  <si>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</si>
  <si>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</si>
  <si>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</si>
  <si>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</si>
  <si>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</si>
  <si>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</si>
  <si>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</si>
  <si>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</si>
  <si>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</si>
  <si>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</si>
  <si>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</si>
  <si>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</si>
  <si>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</si>
  <si>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</si>
  <si>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</si>
  <si>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</si>
  <si>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</si>
  <si>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</si>
  <si>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</si>
  <si>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</si>
  <si>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</si>
  <si>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</si>
  <si>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</si>
  <si>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</si>
  <si>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</si>
  <si>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</si>
  <si>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</si>
  <si>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</si>
  <si>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</si>
  <si>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</si>
  <si>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</si>
  <si>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</si>
  <si>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</si>
  <si>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</si>
  <si>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</si>
  <si>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</si>
  <si>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</si>
  <si>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</si>
  <si>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</si>
  <si>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</si>
  <si>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</si>
  <si>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</si>
  <si>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</si>
  <si>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</si>
  <si>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</si>
  <si>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</si>
  <si>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</si>
  <si>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</si>
  <si>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</si>
  <si>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</si>
  <si>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</si>
  <si>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</si>
  <si>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</si>
  <si>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</si>
  <si>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</si>
  <si>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</si>
  <si>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</si>
  <si>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</si>
  <si>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</si>
  <si>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</si>
  <si>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</si>
  <si>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</si>
  <si>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</si>
  <si>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</si>
  <si>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</si>
  <si>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</si>
  <si>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</si>
  <si>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</si>
  <si>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</si>
  <si>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</si>
  <si>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</si>
  <si>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</si>
  <si>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</si>
  <si>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</si>
  <si>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</si>
  <si>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</si>
  <si>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</si>
  <si>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</si>
  <si>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</si>
  <si>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</si>
  <si>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</si>
  <si>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</si>
  <si>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</si>
  <si>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</si>
  <si>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</si>
  <si>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</si>
  <si>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</si>
  <si>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</si>
  <si>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</si>
  <si>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</si>
  <si>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</si>
  <si>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</si>
  <si>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</si>
  <si>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</si>
  <si>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</si>
  <si>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</si>
  <si>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</si>
  <si>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</si>
  <si>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</si>
  <si>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</si>
  <si>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</si>
  <si>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</si>
  <si>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</si>
  <si>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</si>
  <si>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</si>
  <si>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</si>
  <si>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</si>
  <si>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</si>
  <si>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</si>
  <si>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</si>
  <si>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</si>
  <si>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</si>
  <si>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</si>
  <si>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</si>
  <si>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</si>
  <si>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</si>
  <si>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</si>
  <si>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</si>
  <si>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</si>
  <si>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</si>
  <si>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</si>
  <si>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</si>
  <si>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</si>
  <si>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</si>
  <si>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</si>
  <si>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</si>
  <si>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</si>
  <si>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</si>
  <si>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</si>
  <si>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</si>
  <si>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</si>
  <si>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</si>
  <si>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</si>
  <si>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</si>
  <si>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</si>
  <si>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</si>
  <si>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</si>
  <si>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</si>
  <si>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</si>
  <si>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</si>
  <si>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</si>
  <si>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</si>
  <si>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</si>
  <si>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</si>
  <si>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</si>
  <si>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</si>
  <si>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</si>
  <si>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</si>
  <si>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</si>
  <si>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</si>
  <si>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</si>
  <si>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</si>
  <si>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</si>
  <si>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</si>
  <si>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</si>
  <si>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</si>
  <si>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</si>
  <si>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</si>
  <si>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</si>
  <si>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</si>
  <si>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</si>
  <si>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</si>
  <si>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</si>
  <si>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</si>
  <si>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</si>
  <si>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</si>
  <si>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</si>
  <si>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</si>
  <si>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</si>
  <si>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</si>
  <si>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</si>
  <si>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</si>
  <si>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</si>
  <si>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</si>
  <si>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</si>
  <si>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</si>
  <si>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</si>
  <si>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</si>
  <si>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</si>
  <si>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</si>
  <si>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</si>
  <si>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</si>
  <si>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</si>
  <si>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</si>
  <si>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</si>
  <si>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</si>
  <si>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</si>
  <si>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</si>
  <si>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</si>
  <si>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</si>
  <si>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</si>
  <si>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</si>
  <si>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</si>
  <si>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</si>
  <si>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</si>
  <si>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</si>
  <si>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</si>
  <si>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</si>
  <si>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</si>
  <si>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</si>
  <si>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</si>
  <si>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</si>
  <si>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</si>
  <si>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</si>
  <si>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</si>
  <si>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</si>
  <si>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</si>
  <si>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</si>
  <si>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</si>
  <si>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</si>
  <si>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</si>
  <si>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</si>
  <si>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</si>
  <si>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</si>
  <si>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</si>
  <si>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</si>
  <si>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</si>
  <si>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</si>
  <si>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</si>
  <si>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</si>
  <si>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</si>
  <si>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</si>
  <si>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</si>
  <si>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</si>
  <si>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</si>
  <si>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</si>
  <si>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</si>
  <si>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</si>
  <si>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</si>
  <si>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</si>
  <si>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</si>
  <si>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</si>
  <si>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</si>
  <si>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</si>
  <si>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</si>
  <si>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</si>
  <si>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</si>
  <si>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</si>
  <si>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</si>
  <si>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</si>
  <si>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</si>
  <si>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</si>
  <si>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</si>
  <si>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</si>
  <si>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</si>
  <si>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</si>
  <si>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</si>
  <si>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</si>
  <si>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</si>
  <si>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</si>
  <si>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</si>
  <si>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</si>
  <si>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</si>
  <si>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</si>
  <si>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</si>
  <si>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</si>
  <si>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</si>
  <si>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</si>
  <si>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</si>
  <si>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</si>
  <si>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</si>
  <si>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</si>
  <si>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</si>
  <si>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</si>
  <si>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</si>
  <si>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</si>
  <si>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</si>
  <si>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</si>
  <si>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</si>
  <si>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</si>
  <si>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</si>
  <si>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</si>
  <si>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</si>
  <si>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</si>
  <si>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</si>
  <si>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</si>
  <si>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</si>
  <si>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</si>
  <si>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</si>
  <si>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</si>
  <si>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</si>
  <si>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</si>
  <si>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</si>
  <si>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</si>
  <si>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</si>
  <si>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</si>
  <si>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</si>
  <si>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</si>
  <si>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</si>
  <si>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</si>
  <si>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</si>
  <si>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</si>
  <si>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</si>
  <si>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</si>
  <si>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</si>
  <si>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</si>
  <si>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</si>
  <si>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</si>
  <si>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</si>
  <si>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</si>
  <si>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</si>
  <si>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</si>
  <si>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</si>
  <si>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</si>
  <si>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</si>
  <si>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</si>
  <si>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</si>
  <si>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</si>
  <si>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</si>
  <si>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</si>
  <si>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</si>
  <si>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</si>
  <si>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</si>
  <si>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</si>
  <si>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</si>
  <si>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</si>
  <si>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</si>
  <si>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</si>
  <si>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</si>
  <si>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</si>
  <si>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</si>
  <si>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</si>
  <si>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</si>
  <si>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</si>
  <si>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</si>
  <si>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</si>
  <si>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</si>
  <si>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</si>
  <si>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</si>
  <si>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</si>
  <si>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</si>
  <si>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</si>
  <si>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</si>
  <si>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</si>
  <si>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</si>
  <si>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</si>
  <si>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</si>
  <si>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</si>
  <si>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</si>
  <si>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</si>
  <si>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</si>
  <si>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</si>
  <si>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</si>
  <si>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</si>
  <si>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</si>
  <si>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</si>
  <si>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</si>
  <si>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</si>
  <si>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</si>
  <si>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</si>
  <si>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</si>
  <si>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</si>
  <si>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</si>
  <si>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</si>
  <si>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</si>
  <si>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</si>
  <si>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</si>
  <si>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</si>
  <si>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</si>
  <si>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</si>
  <si>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</si>
  <si>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</si>
  <si>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</si>
  <si>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</si>
  <si>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</si>
  <si>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</si>
  <si>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</si>
  <si>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</si>
  <si>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</si>
  <si>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</si>
  <si>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</si>
  <si>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</si>
  <si>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</si>
  <si>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</si>
  <si>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</si>
  <si>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</si>
  <si>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</si>
  <si>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</si>
  <si>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</si>
  <si>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</si>
  <si>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</si>
  <si>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</si>
  <si>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</si>
  <si>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</si>
  <si>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</si>
  <si>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</si>
  <si>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</si>
  <si>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</si>
  <si>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</si>
  <si>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</si>
  <si>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</si>
  <si>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</si>
  <si>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</si>
  <si>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</si>
  <si>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</si>
  <si>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</si>
  <si>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</si>
  <si>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</si>
  <si>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</si>
  <si>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</si>
  <si>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</si>
  <si>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</si>
  <si>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</si>
  <si>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</si>
  <si>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</si>
  <si>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</si>
  <si>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</si>
  <si>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</si>
  <si>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</si>
  <si>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</si>
  <si>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</si>
  <si>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</si>
  <si>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</si>
  <si>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</si>
  <si>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</si>
  <si>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</si>
  <si>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</si>
  <si>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</si>
  <si>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</si>
  <si>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</si>
  <si>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</si>
  <si>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</si>
  <si>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</si>
  <si>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</si>
  <si>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</si>
  <si>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</si>
  <si>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</si>
  <si>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</si>
  <si>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</si>
  <si>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</si>
  <si>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</si>
  <si>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</si>
  <si>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</si>
  <si>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</si>
  <si>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</si>
  <si>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</si>
  <si>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</si>
  <si>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</si>
  <si>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</si>
  <si>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</si>
  <si>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</si>
  <si>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</si>
  <si>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</si>
  <si>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</si>
  <si>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</si>
  <si>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</si>
  <si>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</si>
  <si>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</si>
  <si>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</si>
  <si>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</si>
  <si>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</si>
  <si>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</si>
  <si>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</si>
  <si>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</si>
  <si>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</si>
  <si>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</si>
  <si>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</si>
  <si>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</si>
  <si>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</si>
  <si>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</si>
  <si>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</si>
  <si>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</si>
  <si>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</si>
  <si>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</si>
  <si>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</si>
  <si>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</si>
  <si>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</si>
  <si>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</si>
  <si>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</si>
  <si>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</si>
  <si>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</si>
  <si>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</si>
  <si>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</si>
  <si>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</si>
  <si>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</si>
  <si>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</si>
  <si>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</si>
  <si>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</si>
  <si>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</si>
  <si>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</si>
  <si>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</si>
  <si>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</si>
  <si>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</si>
  <si>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</si>
  <si>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</si>
  <si>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</si>
  <si>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</si>
  <si>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</si>
  <si>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</si>
  <si>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</si>
  <si>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</si>
  <si>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</si>
  <si>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</si>
  <si>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</si>
  <si>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</si>
  <si>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</si>
  <si>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</si>
  <si>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</si>
  <si>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</si>
  <si>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</si>
  <si>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</si>
  <si>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</si>
  <si>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</si>
  <si>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</si>
  <si>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</si>
  <si>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</si>
  <si>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</si>
  <si>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</si>
  <si>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</si>
  <si>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</si>
  <si>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</si>
  <si>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</si>
  <si>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</si>
  <si>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</si>
  <si>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</si>
  <si>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</si>
  <si>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</si>
  <si>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</si>
  <si>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</si>
  <si>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</si>
  <si>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</si>
  <si>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</si>
  <si>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</si>
  <si>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</si>
  <si>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</si>
  <si>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</si>
  <si>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</si>
  <si>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</si>
  <si>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</si>
  <si>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</si>
  <si>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</si>
  <si>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</si>
  <si>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</si>
  <si>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</si>
  <si>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</si>
  <si>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</si>
  <si>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</si>
  <si>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</si>
  <si>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</si>
  <si>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</si>
  <si>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</si>
  <si>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</si>
  <si>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</si>
  <si>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</si>
  <si>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</si>
  <si>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</si>
  <si>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</si>
  <si>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</si>
  <si>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</si>
  <si>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</si>
  <si>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</si>
  <si>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</si>
  <si>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</si>
  <si>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</si>
  <si>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</si>
  <si>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</si>
  <si>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</si>
  <si>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</si>
  <si>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</si>
  <si>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</si>
  <si>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</si>
  <si>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</si>
  <si>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</si>
  <si>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</si>
  <si>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</si>
  <si>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</si>
  <si>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</si>
  <si>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</si>
  <si>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</si>
  <si>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</si>
  <si>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</si>
  <si>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</si>
  <si>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</si>
  <si>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</si>
  <si>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</si>
  <si>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</si>
  <si>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</si>
  <si>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</si>
  <si>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</si>
  <si>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</si>
  <si>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</si>
  <si>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</si>
  <si>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</si>
  <si>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</si>
  <si>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</si>
  <si>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</si>
  <si>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</si>
  <si>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</si>
  <si>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</si>
  <si>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</si>
  <si>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</si>
  <si>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</si>
  <si>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</si>
  <si>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</si>
  <si>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</si>
  <si>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</si>
  <si>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</si>
  <si>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</si>
  <si>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</si>
  <si>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</si>
  <si>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</si>
  <si>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</si>
  <si>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</si>
  <si>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</si>
  <si>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</si>
  <si>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</si>
  <si>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</si>
  <si>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</si>
  <si>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</si>
  <si>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</si>
  <si>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</si>
  <si>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</si>
  <si>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</si>
  <si>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</si>
  <si>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</si>
  <si>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</si>
  <si>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</si>
  <si>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</si>
  <si>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</si>
  <si>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</si>
  <si>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</si>
  <si>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</si>
  <si>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</si>
  <si>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</si>
  <si>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</si>
  <si>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</si>
  <si>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</si>
  <si>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</si>
  <si>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</si>
  <si>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</si>
  <si>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</si>
  <si>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</si>
  <si>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</si>
  <si>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</si>
  <si>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</si>
  <si>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</si>
  <si>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</si>
  <si>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</si>
  <si>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</si>
  <si>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</si>
  <si>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</si>
  <si>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</si>
  <si>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</si>
  <si>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</si>
  <si>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</si>
  <si>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</si>
  <si>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</si>
  <si>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</si>
  <si>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</si>
  <si>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</si>
  <si>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</si>
  <si>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</si>
  <si>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</si>
  <si>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</si>
  <si>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</si>
  <si>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</si>
  <si>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</si>
  <si>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</si>
  <si>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</si>
  <si>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</si>
  <si>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</si>
  <si>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</si>
  <si>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</si>
  <si>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</si>
  <si>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</si>
  <si>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</si>
  <si>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</si>
  <si>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</si>
  <si>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</si>
  <si>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</si>
  <si>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</si>
  <si>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</si>
  <si>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</si>
  <si>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</si>
  <si>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</si>
  <si>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</si>
  <si>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</si>
  <si>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</si>
  <si>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</si>
  <si>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</si>
  <si>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</si>
  <si>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</si>
  <si>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</si>
  <si>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</si>
  <si>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</si>
  <si>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</si>
  <si>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</si>
  <si>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</si>
  <si>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</si>
  <si>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</si>
  <si>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</si>
  <si>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</si>
  <si>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</si>
  <si>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</si>
  <si>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</si>
  <si>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</si>
  <si>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</si>
  <si>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</si>
  <si>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</si>
  <si>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</si>
  <si>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</si>
  <si>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</si>
  <si>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</si>
  <si>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</si>
  <si>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</si>
  <si>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</si>
  <si>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</si>
  <si>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</si>
  <si>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</si>
  <si>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</si>
  <si>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</si>
  <si>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</si>
  <si>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</si>
  <si>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</si>
  <si>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</si>
  <si>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</si>
  <si>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</si>
  <si>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</si>
  <si>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</si>
  <si>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</si>
  <si>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</si>
  <si>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</si>
  <si>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</si>
  <si>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</si>
  <si>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</si>
  <si>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</si>
  <si>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</si>
  <si>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</si>
  <si>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</si>
  <si>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</si>
  <si>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</si>
  <si>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</si>
  <si>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</si>
  <si>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</si>
  <si>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</si>
  <si>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</si>
  <si>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</si>
  <si>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</si>
  <si>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</si>
  <si>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</si>
  <si>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</si>
  <si>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</si>
  <si>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</si>
  <si>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</si>
  <si>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</si>
  <si>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</si>
  <si>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</si>
  <si>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</si>
  <si>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</si>
  <si>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</si>
  <si>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</si>
  <si>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</si>
  <si>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</si>
  <si>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</si>
  <si>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</si>
  <si>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</si>
  <si>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</si>
  <si>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</si>
  <si>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</si>
  <si>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</si>
  <si>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</si>
  <si>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</si>
  <si>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</si>
  <si>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</si>
  <si>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</si>
  <si>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</si>
  <si>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</si>
  <si>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</si>
  <si>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</si>
  <si>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</si>
  <si>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</si>
  <si>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</si>
  <si>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</si>
  <si>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</si>
  <si>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</si>
  <si>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</si>
  <si>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</si>
  <si>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</si>
  <si>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</si>
  <si>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</si>
  <si>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</si>
  <si>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</si>
  <si>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</si>
  <si>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</si>
  <si>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</si>
  <si>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</si>
  <si>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</si>
  <si>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</si>
  <si>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</si>
  <si>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</si>
  <si>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</si>
  <si>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</si>
  <si>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</si>
  <si>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</si>
  <si>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</si>
  <si>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</si>
  <si>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</si>
  <si>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</si>
  <si>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</si>
  <si>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</si>
  <si>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</si>
  <si>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</si>
  <si>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</si>
  <si>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</si>
  <si>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</si>
  <si>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</si>
  <si>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</si>
  <si>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</si>
  <si>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</si>
  <si>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</si>
  <si>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</si>
  <si>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</si>
  <si>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</si>
  <si>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</si>
  <si>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</si>
  <si>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</si>
  <si>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</si>
  <si>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</si>
  <si>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</si>
  <si>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</si>
  <si>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</si>
  <si>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</si>
  <si>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</si>
  <si>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</si>
  <si>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</si>
  <si>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</si>
  <si>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</si>
  <si>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</si>
  <si>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</si>
  <si>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</si>
  <si>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</si>
  <si>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</si>
  <si>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</si>
  <si>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</si>
  <si>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</si>
  <si>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</si>
  <si>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</si>
  <si>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</si>
  <si>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</si>
  <si>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</si>
  <si>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</si>
  <si>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</si>
  <si>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</si>
  <si>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</si>
  <si>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</si>
  <si>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</si>
  <si>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</si>
  <si>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</si>
  <si>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</si>
  <si>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</si>
  <si>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</si>
  <si>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</si>
  <si>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</si>
  <si>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</si>
  <si>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</si>
  <si>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</si>
  <si>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</si>
  <si>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</si>
  <si>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</si>
  <si>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</si>
  <si>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</si>
  <si>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</si>
  <si>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</si>
  <si>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</si>
  <si>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</si>
  <si>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</si>
  <si>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</si>
  <si>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</si>
  <si>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</si>
  <si>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</si>
  <si>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</si>
  <si>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</si>
  <si>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</si>
  <si>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</si>
  <si>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</si>
  <si>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</si>
  <si>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</si>
  <si>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</si>
  <si>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</si>
  <si>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</si>
  <si>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</si>
  <si>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</si>
  <si>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</si>
  <si>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</si>
  <si>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</si>
  <si>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</si>
  <si>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</si>
  <si>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</si>
  <si>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</si>
  <si>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</si>
  <si>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</si>
  <si>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</si>
  <si>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</si>
  <si>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</si>
  <si>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</si>
  <si>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</si>
  <si>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</si>
  <si>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</si>
  <si>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</si>
  <si>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</si>
  <si>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</si>
  <si>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</si>
  <si>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</si>
  <si>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</si>
  <si>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</si>
  <si>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</si>
  <si>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</si>
  <si>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</si>
  <si>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</si>
  <si>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</si>
  <si>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</si>
  <si>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</si>
  <si>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</si>
  <si>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</si>
  <si>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</si>
  <si>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</si>
  <si>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</si>
  <si>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</si>
  <si>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</si>
  <si>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</si>
  <si>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</si>
  <si>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</si>
  <si>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</si>
  <si>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</si>
  <si>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</si>
  <si>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</si>
  <si>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</si>
  <si>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</si>
  <si>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</si>
  <si>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</si>
  <si>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</si>
  <si>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</si>
  <si>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</si>
  <si>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</si>
  <si>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</si>
  <si>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</si>
  <si>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</si>
  <si>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</si>
  <si>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</si>
  <si>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</si>
  <si>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</si>
  <si>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</si>
  <si>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</si>
  <si>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</si>
  <si>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</si>
  <si>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</si>
  <si>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</si>
  <si>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</si>
  <si>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</si>
  <si>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</si>
  <si>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</si>
  <si>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</si>
  <si>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</si>
  <si>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</si>
  <si>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</si>
  <si>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</si>
  <si>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</si>
  <si>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</si>
  <si>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</si>
  <si>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</si>
  <si>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</si>
  <si>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</si>
  <si>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</si>
  <si>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</si>
  <si>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</si>
  <si>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</si>
  <si>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</si>
  <si>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</si>
  <si>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</si>
  <si>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</si>
  <si>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</si>
  <si>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</si>
  <si>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</si>
  <si>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</si>
  <si>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</si>
  <si>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</si>
  <si>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</si>
  <si>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</si>
  <si>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</si>
  <si>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</si>
  <si>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</si>
  <si>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</si>
  <si>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</si>
  <si>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</si>
  <si>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</si>
  <si>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</si>
  <si>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</si>
  <si>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</si>
  <si>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</si>
  <si>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</si>
  <si>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</si>
  <si>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</si>
  <si>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</si>
  <si>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</si>
  <si>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</si>
  <si>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</si>
  <si>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</si>
  <si>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</si>
  <si>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</si>
  <si>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</si>
  <si>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</si>
  <si>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</si>
  <si>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</si>
  <si>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</si>
  <si>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</si>
  <si>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</si>
  <si>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</si>
  <si>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</si>
  <si>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</si>
  <si>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</si>
  <si>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</si>
  <si>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</si>
  <si>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</si>
  <si>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</si>
  <si>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</si>
  <si>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</si>
  <si>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</si>
  <si>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</si>
  <si>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</si>
  <si>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</si>
  <si>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</si>
  <si>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</si>
  <si>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</si>
  <si>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</si>
  <si>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</si>
  <si>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</si>
  <si>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</si>
  <si>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</si>
  <si>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</si>
  <si>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</si>
  <si>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</si>
  <si>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</si>
  <si>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</si>
  <si>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</si>
  <si>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</si>
  <si>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</si>
  <si>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</si>
  <si>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</si>
  <si>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</si>
  <si>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</si>
  <si>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</si>
  <si>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</si>
  <si>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</si>
  <si>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</si>
  <si>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</si>
  <si>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</si>
  <si>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</si>
  <si>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</si>
  <si>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</si>
  <si>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</si>
  <si>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</si>
  <si>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</si>
  <si>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</si>
  <si>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</si>
  <si>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</si>
  <si>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</si>
  <si>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</si>
  <si>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</si>
  <si>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</si>
  <si>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</si>
  <si>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</si>
  <si>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</si>
  <si>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</si>
  <si>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</si>
  <si>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</si>
  <si>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</si>
  <si>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</si>
  <si>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</si>
  <si>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</si>
  <si>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</si>
  <si>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</si>
  <si>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</si>
  <si>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</si>
  <si>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</si>
  <si>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</si>
  <si>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</si>
  <si>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</si>
  <si>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</si>
  <si>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</si>
  <si>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</si>
  <si>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</si>
  <si>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</si>
  <si>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</si>
  <si>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</si>
  <si>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</si>
  <si>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</si>
  <si>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</si>
  <si>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</si>
  <si>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</si>
  <si>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</si>
  <si>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</si>
  <si>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</si>
  <si>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</si>
  <si>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</si>
  <si>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</si>
  <si>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</si>
  <si>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</si>
  <si>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</si>
  <si>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</si>
  <si>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</si>
  <si>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</si>
  <si>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</si>
  <si>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</si>
  <si>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</si>
  <si>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</si>
  <si>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</si>
  <si>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</si>
  <si>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</si>
  <si>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</si>
  <si>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</si>
  <si>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</si>
  <si>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</si>
  <si>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</si>
  <si>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</si>
  <si>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</si>
  <si>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</si>
  <si>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</si>
  <si>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</si>
  <si>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</si>
  <si>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</si>
  <si>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</si>
  <si>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</si>
  <si>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</si>
  <si>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</si>
  <si>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</si>
  <si>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</si>
  <si>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</si>
  <si>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</si>
  <si>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</si>
  <si>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</si>
  <si>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</si>
  <si>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</si>
  <si>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</si>
  <si>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</si>
  <si>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</si>
  <si>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</si>
  <si>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</si>
  <si>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</si>
  <si>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</si>
  <si>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</si>
  <si>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</si>
  <si>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</si>
  <si>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</si>
  <si>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</si>
  <si>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</si>
  <si>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</si>
  <si>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</si>
  <si>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</si>
  <si>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</si>
  <si>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</si>
  <si>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</si>
  <si>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</si>
  <si>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</si>
  <si>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</si>
  <si>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</si>
  <si>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</si>
  <si>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</si>
  <si>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</si>
  <si>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</si>
  <si>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</si>
  <si>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</si>
  <si>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</si>
  <si>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</si>
  <si>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</si>
  <si>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</si>
  <si>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</si>
  <si>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</si>
  <si>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</si>
  <si>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</si>
  <si>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</si>
  <si>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</si>
  <si>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</si>
  <si>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</si>
  <si>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</si>
  <si>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</si>
  <si>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</si>
  <si>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</si>
  <si>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</si>
  <si>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</si>
  <si>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</si>
  <si>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</si>
  <si>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</si>
  <si>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</si>
  <si>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</si>
  <si>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</si>
  <si>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</si>
  <si>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</si>
  <si>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</si>
  <si>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</si>
  <si>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</si>
  <si>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</si>
  <si>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</si>
  <si>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</si>
  <si>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</si>
  <si>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</si>
  <si>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</si>
  <si>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</si>
  <si>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</si>
  <si>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</si>
  <si>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</si>
  <si>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</si>
  <si>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</si>
  <si>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</si>
  <si>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</si>
  <si>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</si>
  <si>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</si>
  <si>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</si>
  <si>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</si>
  <si>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</si>
  <si>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</si>
  <si>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</si>
  <si>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</si>
  <si>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</si>
  <si>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</si>
  <si>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</si>
  <si>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</si>
  <si>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</si>
  <si>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</si>
  <si>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</si>
  <si>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</si>
  <si>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</si>
  <si>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</si>
  <si>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</si>
  <si>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</si>
  <si>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</si>
  <si>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</si>
  <si>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</si>
  <si>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</si>
  <si>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</si>
  <si>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</si>
  <si>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</si>
  <si>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</si>
  <si>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</si>
  <si>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</si>
  <si>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</si>
  <si>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</si>
  <si>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</si>
  <si>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</si>
  <si>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</si>
  <si>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</si>
  <si>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</si>
  <si>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</si>
  <si>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</si>
  <si>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</si>
  <si>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</si>
  <si>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</si>
  <si>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</si>
  <si>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</si>
  <si>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</si>
  <si>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</si>
  <si>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</si>
  <si>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</si>
  <si>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</si>
  <si>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</si>
  <si>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</si>
  <si>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</si>
  <si>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</si>
  <si>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</si>
  <si>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</si>
  <si>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</si>
  <si>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</si>
  <si>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</si>
  <si>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</si>
  <si>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</si>
  <si>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</si>
  <si>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</si>
  <si>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</si>
  <si>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</si>
  <si>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</si>
  <si>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</si>
  <si>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</si>
  <si>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</si>
  <si>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</si>
  <si>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</si>
  <si>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</si>
  <si>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</si>
  <si>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</si>
  <si>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</si>
  <si>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</si>
  <si>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</si>
  <si>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</si>
  <si>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</si>
  <si>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</si>
  <si>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</si>
  <si>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</si>
  <si>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</si>
  <si>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</si>
  <si>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</si>
  <si>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</si>
  <si>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</si>
  <si>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</si>
  <si>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</si>
  <si>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</si>
  <si>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</si>
  <si>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</si>
  <si>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</si>
  <si>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</si>
  <si>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</si>
  <si>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</si>
  <si>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</si>
  <si>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</si>
  <si>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</si>
  <si>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</si>
  <si>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</si>
  <si>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</si>
  <si>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</si>
  <si>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</si>
  <si>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</si>
  <si>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</si>
  <si>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</si>
  <si>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</si>
  <si>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</si>
  <si>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</si>
  <si>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</si>
  <si>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</si>
  <si>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</si>
  <si>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</si>
  <si>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</si>
  <si>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</si>
  <si>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</si>
  <si>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</si>
  <si>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</si>
  <si>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</si>
  <si>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</si>
  <si>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</si>
  <si>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</si>
  <si>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</si>
  <si>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</si>
  <si>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</si>
  <si>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</si>
  <si>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</si>
  <si>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</si>
  <si>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</si>
  <si>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</si>
  <si>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</si>
  <si>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</si>
  <si>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</si>
  <si>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</si>
  <si>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</si>
  <si>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</si>
  <si>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</si>
  <si>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</si>
  <si>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</si>
  <si>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</si>
  <si>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</si>
  <si>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</si>
  <si>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</si>
  <si>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</si>
  <si>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</si>
  <si>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</si>
  <si>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</si>
  <si>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</si>
  <si>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</si>
  <si>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</si>
  <si>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</si>
  <si>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</si>
  <si>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</si>
  <si>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</si>
  <si>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</si>
  <si>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</si>
  <si>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</si>
  <si>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</si>
  <si>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</si>
  <si>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</si>
  <si>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</si>
  <si>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</si>
  <si>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</si>
  <si>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</si>
  <si>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</si>
  <si>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</si>
  <si>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</si>
  <si>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</si>
  <si>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</si>
  <si>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</si>
  <si>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</si>
  <si>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</si>
  <si>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</si>
  <si>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</si>
  <si>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</si>
  <si>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</si>
  <si>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</si>
  <si>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</si>
  <si>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</si>
  <si>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</si>
  <si>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</si>
  <si>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</si>
  <si>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</si>
  <si>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</si>
  <si>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</si>
  <si>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</si>
  <si>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</si>
  <si>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</si>
  <si>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</si>
  <si>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</si>
  <si>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</si>
  <si>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</si>
  <si>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</si>
  <si>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</si>
  <si>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</si>
  <si>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</si>
  <si>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</si>
  <si>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</si>
  <si>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</si>
  <si>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</si>
  <si>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</si>
  <si>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</si>
  <si>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</si>
  <si>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</si>
  <si>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</si>
  <si>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</si>
  <si>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</si>
  <si>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</si>
  <si>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</si>
  <si>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</si>
  <si>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</si>
  <si>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</si>
  <si>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</si>
  <si>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</si>
  <si>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</si>
  <si>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</si>
  <si>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</si>
  <si>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</si>
  <si>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</si>
  <si>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</si>
  <si>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</si>
  <si>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</si>
  <si>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</si>
  <si>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</si>
  <si>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</si>
  <si>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</si>
  <si>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</si>
  <si>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</si>
  <si>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</si>
  <si>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</si>
  <si>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</si>
  <si>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</si>
  <si>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</si>
  <si>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</si>
  <si>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</si>
  <si>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</si>
  <si>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</si>
  <si>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</si>
  <si>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</si>
  <si>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</si>
  <si>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</si>
  <si>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</si>
  <si>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</si>
  <si>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</si>
  <si>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</si>
  <si>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</si>
  <si>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</si>
  <si>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</si>
  <si>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</si>
  <si>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</si>
  <si>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</si>
  <si>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</si>
  <si>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</si>
  <si>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</si>
  <si>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</si>
  <si>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</si>
  <si>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</si>
  <si>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</si>
  <si>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</si>
  <si>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</si>
  <si>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</si>
  <si>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</si>
  <si>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</si>
  <si>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</si>
  <si>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</si>
  <si>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</si>
  <si>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</si>
  <si>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</si>
  <si>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</si>
  <si>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</si>
  <si>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</si>
  <si>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</si>
  <si>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</si>
  <si>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</si>
  <si>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</si>
  <si>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</si>
  <si>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</si>
  <si>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</si>
  <si>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</si>
  <si>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</si>
  <si>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</si>
  <si>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</si>
  <si>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</si>
  <si>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</si>
  <si>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</si>
  <si>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</si>
  <si>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</si>
  <si>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</si>
  <si>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</si>
  <si>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</si>
  <si>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</si>
  <si>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</si>
  <si>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</si>
  <si>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</si>
  <si>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</si>
  <si>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</si>
  <si>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</si>
  <si>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</si>
  <si>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</si>
  <si>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</si>
  <si>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</si>
  <si>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</si>
  <si>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</si>
  <si>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</si>
  <si>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</si>
  <si>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</si>
  <si>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</si>
  <si>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</si>
  <si>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</si>
  <si>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</si>
  <si>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</si>
  <si>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</si>
  <si>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</si>
  <si>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</si>
  <si>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</si>
  <si>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</si>
  <si>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</si>
  <si>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</si>
  <si>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</si>
  <si>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</si>
  <si>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</si>
  <si>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</si>
  <si>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</si>
  <si>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</si>
  <si>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</si>
  <si>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</si>
  <si>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</si>
  <si>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</si>
  <si>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</si>
  <si>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</si>
  <si>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</si>
  <si>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</si>
  <si>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</si>
  <si>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</si>
  <si>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</si>
  <si>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</si>
  <si>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</si>
  <si>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</si>
  <si>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</si>
  <si>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</si>
  <si>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</si>
  <si>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</si>
  <si>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</si>
  <si>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</si>
  <si>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</si>
  <si>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</si>
  <si>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</si>
  <si>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</si>
  <si>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</si>
  <si>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</si>
  <si>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</si>
  <si>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</si>
  <si>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</si>
  <si>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</si>
  <si>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</si>
  <si>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</si>
  <si>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</si>
  <si>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</si>
  <si>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</si>
  <si>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</si>
  <si>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</si>
  <si>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</si>
  <si>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</si>
  <si>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</si>
  <si>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</si>
  <si>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</si>
  <si>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</si>
  <si>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</si>
  <si>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</si>
  <si>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</si>
  <si>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</si>
  <si>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</si>
  <si>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</si>
  <si>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</si>
  <si>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</si>
  <si>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</si>
  <si>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</si>
  <si>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</si>
  <si>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</si>
  <si>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</si>
  <si>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</si>
  <si>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</si>
  <si>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</si>
  <si>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</si>
  <si>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</si>
  <si>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</si>
  <si>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</si>
  <si>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</si>
  <si>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</si>
  <si>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</si>
  <si>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</si>
  <si>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</si>
  <si>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</si>
  <si>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</si>
  <si>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</si>
  <si>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</si>
  <si>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</si>
  <si>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</si>
  <si>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</si>
  <si>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</si>
  <si>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</si>
  <si>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</si>
  <si>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</si>
  <si>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</si>
  <si>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</si>
  <si>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</si>
  <si>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</si>
  <si>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</si>
  <si>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</si>
  <si>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</si>
  <si>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</si>
  <si>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</si>
  <si>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</si>
  <si>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</si>
  <si>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</si>
  <si>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</si>
  <si>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</si>
  <si>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</si>
  <si>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</si>
  <si>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</si>
  <si>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</si>
  <si>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</si>
  <si>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</si>
  <si>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</si>
  <si>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</si>
  <si>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</si>
  <si>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</si>
  <si>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</si>
  <si>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</si>
  <si>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</si>
  <si>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</si>
  <si>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</si>
  <si>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</si>
  <si>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</si>
  <si>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</si>
  <si>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</si>
  <si>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</si>
  <si>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</si>
  <si>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</si>
  <si>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</si>
  <si>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</si>
  <si>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</si>
  <si>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</si>
  <si>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</si>
  <si>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</si>
  <si>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</si>
  <si>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</si>
  <si>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</si>
  <si>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</si>
  <si>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</si>
  <si>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</si>
  <si>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</si>
  <si>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</si>
  <si>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</si>
  <si>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</si>
  <si>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</si>
  <si>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</si>
  <si>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</si>
  <si>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</si>
  <si>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</si>
  <si>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</si>
  <si>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</si>
  <si>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</si>
  <si>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</si>
  <si>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</si>
  <si>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</si>
  <si>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</si>
  <si>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</si>
  <si>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</si>
  <si>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</si>
  <si>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</si>
  <si>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</si>
  <si>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</si>
  <si>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</si>
  <si>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</si>
  <si>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</si>
  <si>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</si>
  <si>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</si>
  <si>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</si>
  <si>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</si>
  <si>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</si>
  <si>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</si>
  <si>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</si>
  <si>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</si>
  <si>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</si>
  <si>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</si>
  <si>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</si>
  <si>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</si>
  <si>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</si>
  <si>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</si>
  <si>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</si>
  <si>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</si>
  <si>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</si>
  <si>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</si>
  <si>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</si>
  <si>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</si>
  <si>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</si>
  <si>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</si>
  <si>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</si>
  <si>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</si>
  <si>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</si>
  <si>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</si>
  <si>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</si>
  <si>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</si>
  <si>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</si>
  <si>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</si>
  <si>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</si>
  <si>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</si>
  <si>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</si>
  <si>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</si>
  <si>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</si>
  <si>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</si>
  <si>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</si>
  <si>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</si>
  <si>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</si>
  <si>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</si>
  <si>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</si>
  <si>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</si>
  <si>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</si>
  <si>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</si>
  <si>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</si>
  <si>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</si>
  <si>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</si>
  <si>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</si>
  <si>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</si>
  <si>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</si>
  <si>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</si>
  <si>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</si>
  <si>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</si>
  <si>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</si>
  <si>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</si>
  <si>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</si>
  <si>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</si>
  <si>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</si>
  <si>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</si>
  <si>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</si>
  <si>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</si>
  <si>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</si>
  <si>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</si>
  <si>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</si>
  <si>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</si>
  <si>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</si>
  <si>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</si>
  <si>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</si>
  <si>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</si>
  <si>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</si>
  <si>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</si>
  <si>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</si>
  <si>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</si>
  <si>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</si>
  <si>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</si>
  <si>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</si>
  <si>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</si>
  <si>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</si>
  <si>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</si>
  <si>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</si>
  <si>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</si>
  <si>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</si>
  <si>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</si>
  <si>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</si>
  <si>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</si>
  <si>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</si>
  <si>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</si>
  <si>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</si>
  <si>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</si>
  <si>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</si>
  <si>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</si>
  <si>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</si>
  <si>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</si>
  <si>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</si>
  <si>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</si>
  <si>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</si>
  <si>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</si>
  <si>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</si>
  <si>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</si>
  <si>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</si>
  <si>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</si>
  <si>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</si>
  <si>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</si>
  <si>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</si>
  <si>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</si>
  <si>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</si>
  <si>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</si>
  <si>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</si>
  <si>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</si>
  <si>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</si>
  <si>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</si>
  <si>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</si>
  <si>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</si>
  <si>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</si>
  <si>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</si>
  <si>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</si>
  <si>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</si>
  <si>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</si>
  <si>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</si>
  <si>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</si>
  <si>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</si>
  <si>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</si>
  <si>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</si>
  <si>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</si>
  <si>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</si>
  <si>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</si>
  <si>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</si>
  <si>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</si>
  <si>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</si>
  <si>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</si>
  <si>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</si>
  <si>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</si>
  <si>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</si>
  <si>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</si>
  <si>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</si>
  <si>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</si>
  <si>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</si>
  <si>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</si>
  <si>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</si>
  <si>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</si>
  <si>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</si>
  <si>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</si>
  <si>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</si>
  <si>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</si>
  <si>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</si>
  <si>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</si>
  <si>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</si>
  <si>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</si>
  <si>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</si>
  <si>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</si>
  <si>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</si>
  <si>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</si>
  <si>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</si>
  <si>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</si>
  <si>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</si>
  <si>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</si>
  <si>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</si>
  <si>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</si>
  <si>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</si>
  <si>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</si>
  <si>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</si>
  <si>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</si>
  <si>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</si>
  <si>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</si>
  <si>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</si>
  <si>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</si>
  <si>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</si>
  <si>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</si>
  <si>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</si>
  <si>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</si>
  <si>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</si>
  <si>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</si>
  <si>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</si>
  <si>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</si>
  <si>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</si>
  <si>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</si>
  <si>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</si>
  <si>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</si>
  <si>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</si>
  <si>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</si>
  <si>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</si>
  <si>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</si>
  <si>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</si>
  <si>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</si>
  <si>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</si>
  <si>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</si>
  <si>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</si>
  <si>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</si>
  <si>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</si>
  <si>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</si>
  <si>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</si>
  <si>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</si>
  <si>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</si>
  <si>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</si>
  <si>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</si>
  <si>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</si>
  <si>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</si>
  <si>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</si>
  <si>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</si>
  <si>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</si>
  <si>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</si>
  <si>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</si>
  <si>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</si>
  <si>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</si>
  <si>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</si>
  <si>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</si>
  <si>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</si>
  <si>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</si>
  <si>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</si>
  <si>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</si>
  <si>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</si>
  <si>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</si>
  <si>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</si>
  <si>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</si>
  <si>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</si>
  <si>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</si>
  <si>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</si>
  <si>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</si>
  <si>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</si>
  <si>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</si>
  <si>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</si>
  <si>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</si>
  <si>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</si>
  <si>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</si>
  <si>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</si>
  <si>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</si>
  <si>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</si>
  <si>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</si>
  <si>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</si>
  <si>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</si>
  <si>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</si>
  <si>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</si>
  <si>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</si>
  <si>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</si>
  <si>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</si>
  <si>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</si>
  <si>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</si>
  <si>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</si>
  <si>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</si>
  <si>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</si>
  <si>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</si>
  <si>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</si>
  <si>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</si>
  <si>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</si>
  <si>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</si>
  <si>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</si>
  <si>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</si>
  <si>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</si>
  <si>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</si>
  <si>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</si>
  <si>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</si>
  <si>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</si>
  <si>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</si>
  <si>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</si>
  <si>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</si>
  <si>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</si>
  <si>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</si>
  <si>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</si>
  <si>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</si>
  <si>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</si>
  <si>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</si>
  <si>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</si>
  <si>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</si>
  <si>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</si>
  <si>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</si>
  <si>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</si>
  <si>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</si>
  <si>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</si>
  <si>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</si>
  <si>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</si>
  <si>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</si>
  <si>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</si>
  <si>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</si>
  <si>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</si>
  <si>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</si>
  <si>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</si>
  <si>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</si>
  <si>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</si>
  <si>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</si>
  <si>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</si>
  <si>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</si>
  <si>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</si>
  <si>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</si>
  <si>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</si>
  <si>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</si>
  <si>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</si>
  <si>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</si>
  <si>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</si>
  <si>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</si>
  <si>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</si>
  <si>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</si>
  <si>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</si>
  <si>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</si>
  <si>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</si>
  <si>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</si>
  <si>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</si>
  <si>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</si>
  <si>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</si>
  <si>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</si>
  <si>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</si>
  <si>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</si>
  <si>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</si>
  <si>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</si>
  <si>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</si>
  <si>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</si>
  <si>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</si>
  <si>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</si>
  <si>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</si>
  <si>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</si>
  <si>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</si>
  <si>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</si>
  <si>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</si>
  <si>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</si>
  <si>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</si>
  <si>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</si>
  <si>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</si>
  <si>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</si>
  <si>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</si>
  <si>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</si>
  <si>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</si>
  <si>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</si>
  <si>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</si>
  <si>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</si>
  <si>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</si>
  <si>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</si>
  <si>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</si>
  <si>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</si>
  <si>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</si>
  <si>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</si>
  <si>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</si>
  <si>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</si>
  <si>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</si>
  <si>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</si>
  <si>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</si>
  <si>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</si>
  <si>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</si>
  <si>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</si>
  <si>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</si>
  <si>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</si>
  <si>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</si>
  <si>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</si>
  <si>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</si>
  <si>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</si>
  <si>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</si>
  <si>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</si>
  <si>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</si>
  <si>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</si>
  <si>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</si>
  <si>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</si>
  <si>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</si>
  <si>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</si>
  <si>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</si>
  <si>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</si>
  <si>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</si>
  <si>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</si>
  <si>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</si>
  <si>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</si>
  <si>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</si>
  <si>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</si>
  <si>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</si>
  <si>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</si>
  <si>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</si>
  <si>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</si>
  <si>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</si>
  <si>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</si>
  <si>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</si>
  <si>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</si>
  <si>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</si>
  <si>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</si>
  <si>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</si>
  <si>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</si>
  <si>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</si>
  <si>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</si>
  <si>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</si>
  <si>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</si>
  <si>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</si>
  <si>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</si>
  <si>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</si>
  <si>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</si>
  <si>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</si>
  <si>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</si>
  <si>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</si>
  <si>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</si>
  <si>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</si>
  <si>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</si>
  <si>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</si>
  <si>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</si>
  <si>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</si>
  <si>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</si>
  <si>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</si>
  <si>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</si>
  <si>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</si>
  <si>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</si>
  <si>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</si>
  <si>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</si>
  <si>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</si>
  <si>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</si>
  <si>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</si>
  <si>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</si>
  <si>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</si>
  <si>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</si>
  <si>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</si>
  <si>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</si>
  <si>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</si>
  <si>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</si>
  <si>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</si>
  <si>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</si>
  <si>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</si>
  <si>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</si>
  <si>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</si>
  <si>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</si>
  <si>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</si>
  <si>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</si>
  <si>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</si>
  <si>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</si>
  <si>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</si>
  <si>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</si>
  <si>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</si>
  <si>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</si>
  <si>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</si>
  <si>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</si>
  <si>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</si>
  <si>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</si>
  <si>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</si>
  <si>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</si>
  <si>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</si>
  <si>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</si>
  <si>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</si>
  <si>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</si>
  <si>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</si>
  <si>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</si>
  <si>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</si>
  <si>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</si>
  <si>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</si>
  <si>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</si>
  <si>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</si>
  <si>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</si>
  <si>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</si>
  <si>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</si>
  <si>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</si>
  <si>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</si>
  <si>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</si>
  <si>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</si>
  <si>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</si>
  <si>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</si>
  <si>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</si>
  <si>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</si>
  <si>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</si>
  <si>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</si>
  <si>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</si>
  <si>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</si>
  <si>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</si>
  <si>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</si>
  <si>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</si>
  <si>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</si>
  <si>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</si>
  <si>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</si>
  <si>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</si>
  <si>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</si>
  <si>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</si>
  <si>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</si>
  <si>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</si>
  <si>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</si>
  <si>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</si>
  <si>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</si>
  <si>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</si>
  <si>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</si>
  <si>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</si>
  <si>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</si>
  <si>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</si>
  <si>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</si>
  <si>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</si>
  <si>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</si>
  <si>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</si>
  <si>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</si>
  <si>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</si>
  <si>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</si>
  <si>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</si>
  <si>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</si>
  <si>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</si>
  <si>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</si>
  <si>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</si>
  <si>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</si>
  <si>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</si>
  <si>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</si>
  <si>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</si>
  <si>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</si>
  <si>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</si>
  <si>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</si>
  <si>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</si>
  <si>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</si>
  <si>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</si>
  <si>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</si>
  <si>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</si>
  <si>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</si>
  <si>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</si>
  <si>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</si>
  <si>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</si>
  <si>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</si>
  <si>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</si>
  <si>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</si>
  <si>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</si>
  <si>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</si>
  <si>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</si>
  <si>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</si>
  <si>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</si>
  <si>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</si>
  <si>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</si>
  <si>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</si>
  <si>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</si>
  <si>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</si>
  <si>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</si>
  <si>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</si>
  <si>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</si>
  <si>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</si>
  <si>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</si>
  <si>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</si>
  <si>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</si>
  <si>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</si>
  <si>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</si>
  <si>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</si>
  <si>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</si>
  <si>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</si>
  <si>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</si>
  <si>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</si>
  <si>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</si>
  <si>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</si>
  <si>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</si>
  <si>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</si>
  <si>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</si>
  <si>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</si>
  <si>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</si>
  <si>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</si>
  <si>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</si>
  <si>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</si>
  <si>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</si>
  <si>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</si>
  <si>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</si>
  <si>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</si>
  <si>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</si>
  <si>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</si>
  <si>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</si>
  <si>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</si>
  <si>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</si>
  <si>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</si>
  <si>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</si>
  <si>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</si>
  <si>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</si>
  <si>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</si>
  <si>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</si>
  <si>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</si>
  <si>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</si>
  <si>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</si>
  <si>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</si>
  <si>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</si>
  <si>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</si>
  <si>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</si>
  <si>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</si>
  <si>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</si>
  <si>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</si>
  <si>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</si>
  <si>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</si>
  <si>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</si>
  <si>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</si>
  <si>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</si>
  <si>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</si>
  <si>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</si>
  <si>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</si>
  <si>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</si>
  <si>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</si>
  <si>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</si>
  <si>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</si>
  <si>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</si>
  <si>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</si>
  <si>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</si>
  <si>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</si>
  <si>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</si>
  <si>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</si>
  <si>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</si>
  <si>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</si>
  <si>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</si>
  <si>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</si>
  <si>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</si>
  <si>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</si>
  <si>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</si>
  <si>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</si>
  <si>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</si>
  <si>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</si>
  <si>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</si>
  <si>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</si>
  <si>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</si>
  <si>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</si>
  <si>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</si>
  <si>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</si>
  <si>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</si>
  <si>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</si>
  <si>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</si>
  <si>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</si>
  <si>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</si>
  <si>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</si>
  <si>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</si>
  <si>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</si>
  <si>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</si>
  <si>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</si>
  <si>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</si>
  <si>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</si>
  <si>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</si>
  <si>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</si>
  <si>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</si>
  <si>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</si>
  <si>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</si>
  <si>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</si>
  <si>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</si>
  <si>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</si>
  <si>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</si>
  <si>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</si>
  <si>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</si>
  <si>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</si>
  <si>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</si>
  <si>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</si>
  <si>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</si>
  <si>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</si>
  <si>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</si>
  <si>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</si>
  <si>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</si>
  <si>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</si>
  <si>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</si>
  <si>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</si>
  <si>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</si>
  <si>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</si>
  <si>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</si>
  <si>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</si>
  <si>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</si>
  <si>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</si>
  <si>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</si>
  <si>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</si>
  <si>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</si>
  <si>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</si>
  <si>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</si>
  <si>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</si>
  <si>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</si>
  <si>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</si>
  <si>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</si>
  <si>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</si>
  <si>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</si>
  <si>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</si>
  <si>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</si>
  <si>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</si>
  <si>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</si>
  <si>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</si>
  <si>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</si>
  <si>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</si>
  <si>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</si>
  <si>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</si>
  <si>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</si>
  <si>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</si>
  <si>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</si>
  <si>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</si>
  <si>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</si>
  <si>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</si>
  <si>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</si>
  <si>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</si>
  <si>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</si>
  <si>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</si>
  <si>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</si>
  <si>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</si>
  <si>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</si>
  <si>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</si>
  <si>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</si>
  <si>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</si>
  <si>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</si>
  <si>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</si>
  <si>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</si>
  <si>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</si>
  <si>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</si>
  <si>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</si>
  <si>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</si>
  <si>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</si>
  <si>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</si>
  <si>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</si>
  <si>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</si>
  <si>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</si>
  <si>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</si>
  <si>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</si>
  <si>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</si>
  <si>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</si>
  <si>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</si>
  <si>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</si>
  <si>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</si>
  <si>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</si>
  <si>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</si>
  <si>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</si>
  <si>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</si>
  <si>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</si>
  <si>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</si>
  <si>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</si>
  <si>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</si>
  <si>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</si>
  <si>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</si>
  <si>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</si>
  <si>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</si>
  <si>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</si>
  <si>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</si>
  <si>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</si>
  <si>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</si>
  <si>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</si>
  <si>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</si>
  <si>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</si>
  <si>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</si>
  <si>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</si>
  <si>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</si>
  <si>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</si>
  <si>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</si>
  <si>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</si>
  <si>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</si>
  <si>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</si>
  <si>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</si>
  <si>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</si>
  <si>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</si>
  <si>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</si>
  <si>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</si>
  <si>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</si>
  <si>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</si>
  <si>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</si>
  <si>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</si>
  <si>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</si>
  <si>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</si>
  <si>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</si>
  <si>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</si>
  <si>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</si>
  <si>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</si>
  <si>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</si>
  <si>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</si>
  <si>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</si>
  <si>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</si>
  <si>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</si>
  <si>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</si>
  <si>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</si>
  <si>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</si>
  <si>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</si>
  <si>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</si>
  <si>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</si>
  <si>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</si>
  <si>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</si>
  <si>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</si>
  <si>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</si>
  <si>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</si>
  <si>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</si>
  <si>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</si>
  <si>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</si>
  <si>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</si>
  <si>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</si>
  <si>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</si>
  <si>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</si>
  <si>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</si>
  <si>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</si>
  <si>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</si>
  <si>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</si>
  <si>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</si>
  <si>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</si>
  <si>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</si>
  <si>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</si>
  <si>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</si>
  <si>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</si>
  <si>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</si>
  <si>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</si>
  <si>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</si>
  <si>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</si>
  <si>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</si>
  <si>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</si>
  <si>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</si>
  <si>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</si>
  <si>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</si>
  <si>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</si>
  <si>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</si>
  <si>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</si>
  <si>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</si>
  <si>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</si>
  <si>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</si>
  <si>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</si>
  <si>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</si>
  <si>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</si>
  <si>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</si>
  <si>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</si>
  <si>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</si>
  <si>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</si>
  <si>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</si>
  <si>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</si>
  <si>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</si>
  <si>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</si>
  <si>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</si>
  <si>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</si>
  <si>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</si>
  <si>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</si>
  <si>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</si>
  <si>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</si>
  <si>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</si>
  <si>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</si>
  <si>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</si>
  <si>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</si>
  <si>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</si>
  <si>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</si>
  <si>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</si>
  <si>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</si>
  <si>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</si>
  <si>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</si>
  <si>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</si>
  <si>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</si>
  <si>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</si>
  <si>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</si>
  <si>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</si>
  <si>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</si>
  <si>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</si>
  <si>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</si>
  <si>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</si>
  <si>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</si>
  <si>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</si>
  <si>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</si>
  <si>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</si>
  <si>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</si>
  <si>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</si>
  <si>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</si>
  <si>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</si>
  <si>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</si>
  <si>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</si>
  <si>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</si>
  <si>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</si>
  <si>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</si>
  <si>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</si>
  <si>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</si>
  <si>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</si>
  <si>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</si>
  <si>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</si>
  <si>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</si>
  <si>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</si>
  <si>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</si>
  <si>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</si>
  <si>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</si>
  <si>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</si>
  <si>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</si>
  <si>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</si>
  <si>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</si>
  <si>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</si>
  <si>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</si>
  <si>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</si>
  <si>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</si>
  <si>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</si>
  <si>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</si>
  <si>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</si>
  <si>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</si>
  <si>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</si>
  <si>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</si>
  <si>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</si>
  <si>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</si>
  <si>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</si>
  <si>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</si>
  <si>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</si>
  <si>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</si>
  <si>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</si>
  <si>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</si>
  <si>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</si>
  <si>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</si>
  <si>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</si>
  <si>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</si>
  <si>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</si>
  <si>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</si>
  <si>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</si>
  <si>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</si>
  <si>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</si>
  <si>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</si>
  <si>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</si>
  <si>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</si>
  <si>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</si>
  <si>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</si>
  <si>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</si>
  <si>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</si>
  <si>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</si>
  <si>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</si>
  <si>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</si>
  <si>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</si>
  <si>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</si>
  <si>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</si>
  <si>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</si>
  <si>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</si>
  <si>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</si>
  <si>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</si>
  <si>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</si>
  <si>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</si>
  <si>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</si>
  <si>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</si>
  <si>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</si>
  <si>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</si>
  <si>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</si>
  <si>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</si>
  <si>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</si>
  <si>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</si>
  <si>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</si>
  <si>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</si>
  <si>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</si>
  <si>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</si>
  <si>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</si>
  <si>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</si>
  <si>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</si>
  <si>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</si>
  <si>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</si>
  <si>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</si>
  <si>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</si>
  <si>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</si>
  <si>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</si>
  <si>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</si>
  <si>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</si>
  <si>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</si>
  <si>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</si>
  <si>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</si>
  <si>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</si>
  <si>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</si>
  <si>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</si>
  <si>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</si>
  <si>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</si>
  <si>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</si>
  <si>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</si>
  <si>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</si>
  <si>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</si>
  <si>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</si>
  <si>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</si>
  <si>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</si>
  <si>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</si>
  <si>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</si>
  <si>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</si>
  <si>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</si>
  <si>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</si>
  <si>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</si>
  <si>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</si>
  <si>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</si>
  <si>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</si>
  <si>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</si>
  <si>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</si>
  <si>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</si>
  <si>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</si>
  <si>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</si>
  <si>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</si>
  <si>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</si>
  <si>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</si>
  <si>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</si>
  <si>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</si>
  <si>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</si>
  <si>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</si>
  <si>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</si>
  <si>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</si>
  <si>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</si>
  <si>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</si>
  <si>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</si>
  <si>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</si>
  <si>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</si>
  <si>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</si>
  <si>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</si>
  <si>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</si>
  <si>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</si>
  <si>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</si>
  <si>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</si>
  <si>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</si>
  <si>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</si>
  <si>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</si>
  <si>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</si>
  <si>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</si>
  <si>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</si>
  <si>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</si>
  <si>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</si>
  <si>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</si>
  <si>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</si>
  <si>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</si>
  <si>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</si>
  <si>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</si>
  <si>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</si>
  <si>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</si>
  <si>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</si>
  <si>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</si>
  <si>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</si>
  <si>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</si>
  <si>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</si>
  <si>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</si>
  <si>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</si>
  <si>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</si>
  <si>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</si>
  <si>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</si>
  <si>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</si>
  <si>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</si>
  <si>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</si>
  <si>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</si>
  <si>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</si>
  <si>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</si>
  <si>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</si>
  <si>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</si>
  <si>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</si>
  <si>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</si>
  <si>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</si>
  <si>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</si>
  <si>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</si>
  <si>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</si>
  <si>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</si>
  <si>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</si>
  <si>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</si>
  <si>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</si>
  <si>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</si>
  <si>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</si>
  <si>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</si>
  <si>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</si>
  <si>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</si>
  <si>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</si>
  <si>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</si>
  <si>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</si>
  <si>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</si>
  <si>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</si>
  <si>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</si>
  <si>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</si>
  <si>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</si>
  <si>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</si>
  <si>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</si>
  <si>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</si>
  <si>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</si>
  <si>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</si>
  <si>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</si>
  <si>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</si>
  <si>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</si>
  <si>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</si>
  <si>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</si>
  <si>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</si>
  <si>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</si>
  <si>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</si>
  <si>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</si>
  <si>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</si>
  <si>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</si>
  <si>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</si>
  <si>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</si>
  <si>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</si>
  <si>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</si>
  <si>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</si>
  <si>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</si>
  <si>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</si>
  <si>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</si>
  <si>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</si>
  <si>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</si>
  <si>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</si>
  <si>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</si>
  <si>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</si>
  <si>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</si>
  <si>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</si>
  <si>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</si>
  <si>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</si>
  <si>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</si>
  <si>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</si>
  <si>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</si>
  <si>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</si>
  <si>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</si>
  <si>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</si>
  <si>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</si>
  <si>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</si>
  <si>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</si>
  <si>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</si>
  <si>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</si>
  <si>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</si>
  <si>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</si>
  <si>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</si>
  <si>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</si>
  <si>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</si>
  <si>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</si>
  <si>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</si>
  <si>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</si>
  <si>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</si>
  <si>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</si>
  <si>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</si>
  <si>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</si>
  <si>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</si>
  <si>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</si>
  <si>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</si>
  <si>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</si>
  <si>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</si>
  <si>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</si>
  <si>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</si>
  <si>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</si>
  <si>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</si>
  <si>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</si>
  <si>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</si>
  <si>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</si>
  <si>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</si>
  <si>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</si>
  <si>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</si>
  <si>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</si>
  <si>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</si>
  <si>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</si>
  <si>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</si>
  <si>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</si>
  <si>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</si>
  <si>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</si>
  <si>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</si>
  <si>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</si>
  <si>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</si>
  <si>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</si>
  <si>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</si>
  <si>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</si>
  <si>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</si>
  <si>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</si>
  <si>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</si>
  <si>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</si>
  <si>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</si>
  <si>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</si>
  <si>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</si>
  <si>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</si>
  <si>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</si>
  <si>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</si>
  <si>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</si>
  <si>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</si>
  <si>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</si>
  <si>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</si>
  <si>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</si>
  <si>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</si>
  <si>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</si>
  <si>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</si>
  <si>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</si>
  <si>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</si>
  <si>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</si>
  <si>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</si>
  <si>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</si>
  <si>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</si>
  <si>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</si>
  <si>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</si>
  <si>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</si>
  <si>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</si>
  <si>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</si>
  <si>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</si>
  <si>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</si>
  <si>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</si>
  <si>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</si>
  <si>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</si>
  <si>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</si>
  <si>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</si>
  <si>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</si>
  <si>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</si>
  <si>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</si>
  <si>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</si>
  <si>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</si>
  <si>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</si>
  <si>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</si>
  <si>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</si>
  <si>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</si>
  <si>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</si>
  <si>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</si>
  <si>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</si>
  <si>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</si>
  <si>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</si>
  <si>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</si>
  <si>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</si>
  <si>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</si>
  <si>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</si>
  <si>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</si>
  <si>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</si>
  <si>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</si>
  <si>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</si>
  <si>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</si>
  <si>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</si>
  <si>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</si>
  <si>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</si>
  <si>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</si>
  <si>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</si>
  <si>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</si>
  <si>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</si>
  <si>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</si>
  <si>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</si>
  <si>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</si>
  <si>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</si>
  <si>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</si>
  <si>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</si>
  <si>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</si>
  <si>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</si>
  <si>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</si>
  <si>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</si>
  <si>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</si>
  <si>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</si>
  <si>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</si>
  <si>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</si>
  <si>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</si>
  <si>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</si>
  <si>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</si>
  <si>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</si>
  <si>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</si>
  <si>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</si>
  <si>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</si>
  <si>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</si>
  <si>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</si>
  <si>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</si>
  <si>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</si>
  <si>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</si>
  <si>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</si>
  <si>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</si>
  <si>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</si>
  <si>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</si>
  <si>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</si>
  <si>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</si>
  <si>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</si>
  <si>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</si>
  <si>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</si>
  <si>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</si>
  <si>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</si>
  <si>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</si>
  <si>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</si>
  <si>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</si>
  <si>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</si>
  <si>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</si>
  <si>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</si>
  <si>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</si>
  <si>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</si>
  <si>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</si>
  <si>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</si>
  <si>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</si>
  <si>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</si>
  <si>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</si>
  <si>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</si>
  <si>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</si>
  <si>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</si>
  <si>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</si>
  <si>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</si>
  <si>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</si>
  <si>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</si>
  <si>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</si>
  <si>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</si>
  <si>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</si>
  <si>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</si>
  <si>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</si>
  <si>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</si>
  <si>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</si>
  <si>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</si>
  <si>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</si>
  <si>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</si>
  <si>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</si>
  <si>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</si>
  <si>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</si>
  <si>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</si>
  <si>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</si>
  <si>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</si>
  <si>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</si>
  <si>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</si>
  <si>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</si>
  <si>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</si>
  <si>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</si>
  <si>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</si>
  <si>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</si>
  <si>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</si>
  <si>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</si>
  <si>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</si>
  <si>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</si>
  <si>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</si>
  <si>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</si>
  <si>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</si>
  <si>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</si>
  <si>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</si>
  <si>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</si>
  <si>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</si>
  <si>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</si>
  <si>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</si>
  <si>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</si>
  <si>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</si>
  <si>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</si>
  <si>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</si>
  <si>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</si>
  <si>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</si>
  <si>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</si>
  <si>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</si>
  <si>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</si>
  <si>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</si>
  <si>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</si>
  <si>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</si>
  <si>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</si>
  <si>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</si>
  <si>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</si>
  <si>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</si>
  <si>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</si>
  <si>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</si>
  <si>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</si>
  <si>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</si>
  <si>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</si>
  <si>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</si>
  <si>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</si>
  <si>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</si>
  <si>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</si>
  <si>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</si>
  <si>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</si>
  <si>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</si>
  <si>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</si>
  <si>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</si>
  <si>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</si>
  <si>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</si>
  <si>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</si>
  <si>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</si>
  <si>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</si>
  <si>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</si>
  <si>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</si>
  <si>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</si>
  <si>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</si>
  <si>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</si>
  <si>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</si>
  <si>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</si>
  <si>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</si>
  <si>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</si>
  <si>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</si>
  <si>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</si>
  <si>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</si>
  <si>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</si>
  <si>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</si>
  <si>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</si>
  <si>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</si>
  <si>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</si>
  <si>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</si>
  <si>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</si>
  <si>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</si>
  <si>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</si>
  <si>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</si>
  <si>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</si>
  <si>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</si>
  <si>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</si>
  <si>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</si>
  <si>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</si>
  <si>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</si>
  <si>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</si>
  <si>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</si>
  <si>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</si>
  <si>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</si>
  <si>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</si>
  <si>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</si>
  <si>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</si>
  <si>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</si>
  <si>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</si>
  <si>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</si>
  <si>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</si>
  <si>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</si>
  <si>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</si>
  <si>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</si>
  <si>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</si>
  <si>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</si>
  <si>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</si>
  <si>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</si>
  <si>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</si>
  <si>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</si>
  <si>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</si>
  <si>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</si>
  <si>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</si>
  <si>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</si>
  <si>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</si>
  <si>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</si>
  <si>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</si>
  <si>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</si>
  <si>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</si>
  <si>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</si>
  <si>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</si>
  <si>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</si>
  <si>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</si>
  <si>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</si>
  <si>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</si>
  <si>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</si>
  <si>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</si>
  <si>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</si>
  <si>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</si>
  <si>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</si>
  <si>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</si>
  <si>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</si>
  <si>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</si>
  <si>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</si>
  <si>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</si>
  <si>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</si>
  <si>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</si>
  <si>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</si>
  <si>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</si>
  <si>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</si>
  <si>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</si>
  <si>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</si>
  <si>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</si>
  <si>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</si>
  <si>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</si>
  <si>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</si>
  <si>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</si>
  <si>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</si>
  <si>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</si>
  <si>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</si>
  <si>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</si>
  <si>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</si>
  <si>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</si>
  <si>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</si>
  <si>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</si>
  <si>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</si>
  <si>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</si>
  <si>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</si>
  <si>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</si>
  <si>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</si>
  <si>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</si>
  <si>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</si>
  <si>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</si>
  <si>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</si>
  <si>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</si>
  <si>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</si>
  <si>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</si>
  <si>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</si>
  <si>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</si>
  <si>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</si>
  <si>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</si>
  <si>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</si>
  <si>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</si>
  <si>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</si>
  <si>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</si>
  <si>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</si>
  <si>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</si>
  <si>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</si>
  <si>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</si>
  <si>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</si>
  <si>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</si>
  <si>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</si>
  <si>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</si>
  <si>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</si>
  <si>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</si>
  <si>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</si>
  <si>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</si>
  <si>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</si>
  <si>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</si>
  <si>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</si>
  <si>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</si>
  <si>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</si>
  <si>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</si>
  <si>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</si>
  <si>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</si>
  <si>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</si>
  <si>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</si>
  <si>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</si>
  <si>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</si>
  <si>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</si>
  <si>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</si>
  <si>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</si>
  <si>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</si>
  <si>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</si>
  <si>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</si>
  <si>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</si>
  <si>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</si>
  <si>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</si>
  <si>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</si>
  <si>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</si>
  <si>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</si>
  <si>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</si>
  <si>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</si>
  <si>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</si>
  <si>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</si>
  <si>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</si>
  <si>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</si>
  <si>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</si>
  <si>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</si>
  <si>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</si>
  <si>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</si>
  <si>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</si>
  <si>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</si>
  <si>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</si>
  <si>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</si>
  <si>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</si>
  <si>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</si>
  <si>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</si>
  <si>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</si>
  <si>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</si>
  <si>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</si>
  <si>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</si>
  <si>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</si>
  <si>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</si>
  <si>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</si>
  <si>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</si>
  <si>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</si>
  <si>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</si>
  <si>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</si>
  <si>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</si>
  <si>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</si>
  <si>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</si>
  <si>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</si>
  <si>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</si>
  <si>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</si>
  <si>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</si>
  <si>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</si>
  <si>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</si>
  <si>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</si>
  <si>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</si>
  <si>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</si>
  <si>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</si>
  <si>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</si>
  <si>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</si>
  <si>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</si>
  <si>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</si>
  <si>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</si>
  <si>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</si>
  <si>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</si>
  <si>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</si>
  <si>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</si>
  <si>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</si>
  <si>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</si>
  <si>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</si>
  <si>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</si>
  <si>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</si>
  <si>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</si>
  <si>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</si>
  <si>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</si>
  <si>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</si>
  <si>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</si>
  <si>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</si>
  <si>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</si>
  <si>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</si>
  <si>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</si>
  <si>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</si>
  <si>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</si>
  <si>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</si>
  <si>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</si>
  <si>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</si>
  <si>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</si>
  <si>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</si>
  <si>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</si>
  <si>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</si>
  <si>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</si>
  <si>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</si>
  <si>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</si>
  <si>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</si>
  <si>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</si>
  <si>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</si>
  <si>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</si>
  <si>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</si>
  <si>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</si>
  <si>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</si>
  <si>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</si>
  <si>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</si>
  <si>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</si>
  <si>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</si>
  <si>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</si>
  <si>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</si>
  <si>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</si>
  <si>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</si>
  <si>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</si>
  <si>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</si>
  <si>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</si>
  <si>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</si>
  <si>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</si>
  <si>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</si>
  <si>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</si>
  <si>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</si>
  <si>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</si>
  <si>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</si>
  <si>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</si>
  <si>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</si>
  <si>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</si>
  <si>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</si>
  <si>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</si>
  <si>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</si>
  <si>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</si>
  <si>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</si>
  <si>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</si>
  <si>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</si>
  <si>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</si>
  <si>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</si>
  <si>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</si>
  <si>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</si>
  <si>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</si>
  <si>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</si>
  <si>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</si>
  <si>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</si>
  <si>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</si>
  <si>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</si>
  <si>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</si>
  <si>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</si>
  <si>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</si>
  <si>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</si>
  <si>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</si>
  <si>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</si>
  <si>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</si>
  <si>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</si>
  <si>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</si>
  <si>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</si>
  <si>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</si>
  <si>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</si>
  <si>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</si>
  <si>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</si>
  <si>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</si>
  <si>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</si>
  <si>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</si>
  <si>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</si>
  <si>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</si>
  <si>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</si>
  <si>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</si>
  <si>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</si>
  <si>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</si>
  <si>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</si>
  <si>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</si>
  <si>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</si>
  <si>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</si>
  <si>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</si>
  <si>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</si>
  <si>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</si>
  <si>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</si>
  <si>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</si>
  <si>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</si>
  <si>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</si>
  <si>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</si>
  <si>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</si>
  <si>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</si>
  <si>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</si>
  <si>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</si>
  <si>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</si>
  <si>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</si>
  <si>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</si>
  <si>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</si>
  <si>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</si>
  <si>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</si>
  <si>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</si>
  <si>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</si>
  <si>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</si>
  <si>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</si>
  <si>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</si>
  <si>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</si>
  <si>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</si>
  <si>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</si>
  <si>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</si>
  <si>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</si>
  <si>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</si>
  <si>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</si>
  <si>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</si>
  <si>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</si>
  <si>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</si>
  <si>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</si>
  <si>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</si>
  <si>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</si>
  <si>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</si>
  <si>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</si>
  <si>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</si>
  <si>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</si>
  <si>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</si>
  <si>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</si>
  <si>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</si>
  <si>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</si>
  <si>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</si>
  <si>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</si>
  <si>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</si>
  <si>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</si>
  <si>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</si>
  <si>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</si>
  <si>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</si>
  <si>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</si>
  <si>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</si>
  <si>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</si>
  <si>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</si>
  <si>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</si>
  <si>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</si>
  <si>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</si>
  <si>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</si>
  <si>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</si>
  <si>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</si>
  <si>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</si>
  <si>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</si>
  <si>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</si>
  <si>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</si>
  <si>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</si>
  <si>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</si>
  <si>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</si>
  <si>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</si>
  <si>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</si>
  <si>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</si>
  <si>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</si>
  <si>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</si>
  <si>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</si>
  <si>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</si>
  <si>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</si>
  <si>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</si>
  <si>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</si>
  <si>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</si>
  <si>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</si>
  <si>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</si>
  <si>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</si>
  <si>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</si>
  <si>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</si>
  <si>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</si>
  <si>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</si>
  <si>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</si>
  <si>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</si>
  <si>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</si>
  <si>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</si>
  <si>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</si>
  <si>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</si>
  <si>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</si>
  <si>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</si>
  <si>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</si>
  <si>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</si>
  <si>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</si>
  <si>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</si>
  <si>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</si>
  <si>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</si>
  <si>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</si>
  <si>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</si>
  <si>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</si>
  <si>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</si>
  <si>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</si>
  <si>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</si>
  <si>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</si>
  <si>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</si>
  <si>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</si>
  <si>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</si>
  <si>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</si>
  <si>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</si>
  <si>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</si>
  <si>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</si>
  <si>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</si>
  <si>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</si>
  <si>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</si>
  <si>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</si>
  <si>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</si>
  <si>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</si>
  <si>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</si>
  <si>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</si>
  <si>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</si>
  <si>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</si>
  <si>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</si>
  <si>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</si>
  <si>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</si>
  <si>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</si>
  <si>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</si>
  <si>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</si>
  <si>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</si>
  <si>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</si>
  <si>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</si>
  <si>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</si>
  <si>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</si>
  <si>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</si>
  <si>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</si>
  <si>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</si>
  <si>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</si>
  <si>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</si>
  <si>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</si>
  <si>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</si>
  <si>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</si>
  <si>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</si>
  <si>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</si>
  <si>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</si>
  <si>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</si>
  <si>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</si>
  <si>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</si>
  <si>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</si>
  <si>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</si>
  <si>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</si>
  <si>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</si>
  <si>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</si>
  <si>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</si>
  <si>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</si>
  <si>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</si>
  <si>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</si>
  <si>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</si>
  <si>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</si>
  <si>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</si>
  <si>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</si>
  <si>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</si>
  <si>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</si>
  <si>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</si>
  <si>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</si>
  <si>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</si>
  <si>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</si>
  <si>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</si>
  <si>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</si>
  <si>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</si>
  <si>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</si>
  <si>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</si>
  <si>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</si>
  <si>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</si>
  <si>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</si>
  <si>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</si>
  <si>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</si>
  <si>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</si>
  <si>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</si>
  <si>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</si>
  <si>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</si>
  <si>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</si>
  <si>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</si>
  <si>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</si>
  <si>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</si>
  <si>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</si>
  <si>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</si>
  <si>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</si>
  <si>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</si>
  <si>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</si>
  <si>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</si>
  <si>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</si>
  <si>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</si>
  <si>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</si>
  <si>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</si>
  <si>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</si>
  <si>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</si>
  <si>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</si>
  <si>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</si>
  <si>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</si>
  <si>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</si>
  <si>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</si>
  <si>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</si>
  <si>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</si>
  <si>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</si>
  <si>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</si>
  <si>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</si>
  <si>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</si>
  <si>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</si>
  <si>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</si>
  <si>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</si>
  <si>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</si>
  <si>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</si>
  <si>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</si>
  <si>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</si>
  <si>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</si>
  <si>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</si>
  <si>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</si>
  <si>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</si>
  <si>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</si>
  <si>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</si>
  <si>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</si>
  <si>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</si>
  <si>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</si>
  <si>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</si>
  <si>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</si>
  <si>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</si>
  <si>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</si>
  <si>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</si>
  <si>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</si>
  <si>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</si>
  <si>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</si>
  <si>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</si>
  <si>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</si>
  <si>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</si>
  <si>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</si>
  <si>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</si>
  <si>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</si>
  <si>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</si>
  <si>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</si>
  <si>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</si>
  <si>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</si>
  <si>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</si>
  <si>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</si>
  <si>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</si>
  <si>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</si>
  <si>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</si>
  <si>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</si>
  <si>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</si>
  <si>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</si>
  <si>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</si>
  <si>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</si>
  <si>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</si>
  <si>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</si>
  <si>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</si>
  <si>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</si>
  <si>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</si>
  <si>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</si>
  <si>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</si>
  <si>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</si>
  <si>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</si>
  <si>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</si>
  <si>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</si>
  <si>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</si>
  <si>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</si>
  <si>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</si>
  <si>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</si>
  <si>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</si>
  <si>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</si>
  <si>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</si>
  <si>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</si>
  <si>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</si>
  <si>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</si>
  <si>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</si>
  <si>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</si>
  <si>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</si>
  <si>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</si>
  <si>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</si>
  <si>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</si>
  <si>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</si>
  <si>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</si>
  <si>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</si>
  <si>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</si>
  <si>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</si>
  <si>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</si>
  <si>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</si>
  <si>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</si>
  <si>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</si>
  <si>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</si>
  <si>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</si>
  <si>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</si>
  <si>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</si>
  <si>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</si>
  <si>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</si>
  <si>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</si>
  <si>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</si>
  <si>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</si>
  <si>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</si>
  <si>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</si>
  <si>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</si>
  <si>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</si>
  <si>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</si>
  <si>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</si>
  <si>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</si>
  <si>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</si>
  <si>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</si>
  <si>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</si>
  <si>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</si>
  <si>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</si>
  <si>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</si>
  <si>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</si>
  <si>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</si>
  <si>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</si>
  <si>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</si>
  <si>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</si>
  <si>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</si>
  <si>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</si>
  <si>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</si>
  <si>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</si>
  <si>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</si>
  <si>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</si>
  <si>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</si>
  <si>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</si>
  <si>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</si>
  <si>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</si>
  <si>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</si>
  <si>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</si>
  <si>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</si>
  <si>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</si>
  <si>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</si>
  <si>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</si>
  <si>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</si>
  <si>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</si>
  <si>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</si>
  <si>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</si>
  <si>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</si>
  <si>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</si>
  <si>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</si>
  <si>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</si>
  <si>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</si>
  <si>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</si>
  <si>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</si>
  <si>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</si>
  <si>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</si>
  <si>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</si>
  <si>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</si>
  <si>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</si>
  <si>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</si>
  <si>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</si>
  <si>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</si>
  <si>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</si>
  <si>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</si>
  <si>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</si>
  <si>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</si>
  <si>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</si>
  <si>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</si>
  <si>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</si>
  <si>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</si>
  <si>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</si>
  <si>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</si>
  <si>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</si>
  <si>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</si>
  <si>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</si>
  <si>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</si>
  <si>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</si>
  <si>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</si>
  <si>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</si>
  <si>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</si>
  <si>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</si>
  <si>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</si>
  <si>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</si>
  <si>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</si>
  <si>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</si>
  <si>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</si>
  <si>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</si>
  <si>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</si>
  <si>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</si>
  <si>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</si>
  <si>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</si>
  <si>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</si>
  <si>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</si>
  <si>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</si>
  <si>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</si>
  <si>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</si>
  <si>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</si>
  <si>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</si>
  <si>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</si>
  <si>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</si>
  <si>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</si>
  <si>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</si>
  <si>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</si>
  <si>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</si>
  <si>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</si>
  <si>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</si>
  <si>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</si>
  <si>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</si>
  <si>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</si>
  <si>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</si>
  <si>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</si>
  <si>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</si>
  <si>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</si>
  <si>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</si>
  <si>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</si>
  <si>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</si>
  <si>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</si>
  <si>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</si>
  <si>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</si>
  <si>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</si>
  <si>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</si>
  <si>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</si>
  <si>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</si>
  <si>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</si>
  <si>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</si>
  <si>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</si>
  <si>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</si>
  <si>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</si>
  <si>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</si>
  <si>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</si>
  <si>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</si>
  <si>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</si>
  <si>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</si>
  <si>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</si>
  <si>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</si>
  <si>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</si>
  <si>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</si>
  <si>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</si>
  <si>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</si>
  <si>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</si>
  <si>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</si>
  <si>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</si>
  <si>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</si>
  <si>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</si>
  <si>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</si>
  <si>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</si>
  <si>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</si>
  <si>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</si>
  <si>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</si>
  <si>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</si>
  <si>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</si>
  <si>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</si>
  <si>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</si>
  <si>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</si>
  <si>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</si>
  <si>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</si>
  <si>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</si>
  <si>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</si>
  <si>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</si>
  <si>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</si>
  <si>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</si>
  <si>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</si>
  <si>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</si>
  <si>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</si>
  <si>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</si>
  <si>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</si>
  <si>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</si>
  <si>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</si>
  <si>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</si>
  <si>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</si>
  <si>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</si>
  <si>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</si>
  <si>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</si>
  <si>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</si>
  <si>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</si>
  <si>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</si>
  <si>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</si>
  <si>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</si>
  <si>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</si>
  <si>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</si>
  <si>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</si>
  <si>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</si>
  <si>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</si>
  <si>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</si>
  <si>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</si>
  <si>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</si>
  <si>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</si>
  <si>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</si>
  <si>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</si>
  <si>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</si>
  <si>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</si>
  <si>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</si>
  <si>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</si>
  <si>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</si>
  <si>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</si>
  <si>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</si>
  <si>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</si>
  <si>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</si>
  <si>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</si>
  <si>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</si>
  <si>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</si>
  <si>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</si>
  <si>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</si>
  <si>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</si>
  <si>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</si>
  <si>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</si>
  <si>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</si>
  <si>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</si>
  <si>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</si>
  <si>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</si>
  <si>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</si>
  <si>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</si>
  <si>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</si>
  <si>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</si>
  <si>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</si>
  <si>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</si>
  <si>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</si>
  <si>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</si>
  <si>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</si>
  <si>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</si>
  <si>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</si>
  <si>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</si>
  <si>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</si>
  <si>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</si>
  <si>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</si>
  <si>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</si>
  <si>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</si>
  <si>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</si>
  <si>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</si>
  <si>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</si>
  <si>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</si>
  <si>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</si>
  <si>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</si>
  <si>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</si>
  <si>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</si>
  <si>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</si>
  <si>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</si>
  <si>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</si>
  <si>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</si>
  <si>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</si>
  <si>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</si>
  <si>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</si>
  <si>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</si>
  <si>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</si>
  <si>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</si>
  <si>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</si>
  <si>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</si>
  <si>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</si>
  <si>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</si>
  <si>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</si>
  <si>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</si>
  <si>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</si>
  <si>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</si>
  <si>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</si>
  <si>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</si>
  <si>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</si>
  <si>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</si>
  <si>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</si>
  <si>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</si>
  <si>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</si>
  <si>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</si>
  <si>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</si>
  <si>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</si>
  <si>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</si>
  <si>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</si>
  <si>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</si>
  <si>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</si>
  <si>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</si>
  <si>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</si>
  <si>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</si>
  <si>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</si>
  <si>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</si>
  <si>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</si>
  <si>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</si>
  <si>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</si>
  <si>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</si>
  <si>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</si>
  <si>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</si>
  <si>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</si>
  <si>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</si>
  <si>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</si>
  <si>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</si>
  <si>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</si>
  <si>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</si>
  <si>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</si>
  <si>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</si>
  <si>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</si>
  <si>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</si>
  <si>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</si>
  <si>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</si>
  <si>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</si>
  <si>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</si>
  <si>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</si>
  <si>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</si>
  <si>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</si>
  <si>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</si>
  <si>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</si>
  <si>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</si>
  <si>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</si>
  <si>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</si>
  <si>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</si>
  <si>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</si>
  <si>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</si>
  <si>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</si>
  <si>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</si>
  <si>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</si>
  <si>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</si>
  <si>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</si>
  <si>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</si>
  <si>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</si>
  <si>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</si>
  <si>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</si>
  <si>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</si>
  <si>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</si>
  <si>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</si>
  <si>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</si>
  <si>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</si>
  <si>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</si>
  <si>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</si>
  <si>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</si>
  <si>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</si>
  <si>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</si>
  <si>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</si>
  <si>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</si>
  <si>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</si>
  <si>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</si>
  <si>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</si>
  <si>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</si>
  <si>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</si>
  <si>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</si>
  <si>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</si>
  <si>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</si>
  <si>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</si>
  <si>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</si>
  <si>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</si>
  <si>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</si>
  <si>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</si>
  <si>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</si>
  <si>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</si>
  <si>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</si>
  <si>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</si>
  <si>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</si>
  <si>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</si>
  <si>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</si>
  <si>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</si>
  <si>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</si>
  <si>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</si>
  <si>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</si>
  <si>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</si>
  <si>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</si>
  <si>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</si>
  <si>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</si>
  <si>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</si>
  <si>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</si>
  <si>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</si>
  <si>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</si>
  <si>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</si>
  <si>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</si>
  <si>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</si>
  <si>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</si>
  <si>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</si>
  <si>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</si>
  <si>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</si>
  <si>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</si>
  <si>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</si>
  <si>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</si>
  <si>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</si>
  <si>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</si>
  <si>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</si>
  <si>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</si>
  <si>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</si>
  <si>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</si>
  <si>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</si>
  <si>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</si>
  <si>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</si>
  <si>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</si>
  <si>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</si>
  <si>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</si>
  <si>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</si>
  <si>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</si>
  <si>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</si>
  <si>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</si>
  <si>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</si>
  <si>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</si>
  <si>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</si>
  <si>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</si>
  <si>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</si>
  <si>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</si>
  <si>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</si>
  <si>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</si>
  <si>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</si>
  <si>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</si>
  <si>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</si>
  <si>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</si>
  <si>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</si>
  <si>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</si>
  <si>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</si>
  <si>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</si>
  <si>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</si>
  <si>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</si>
  <si>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</si>
  <si>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</si>
  <si>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</si>
  <si>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</si>
  <si>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</si>
  <si>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</si>
  <si>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</si>
  <si>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</si>
  <si>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</si>
  <si>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</si>
  <si>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</si>
  <si>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</si>
  <si>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</si>
  <si>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</si>
  <si>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</si>
  <si>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</si>
  <si>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</si>
  <si>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</si>
  <si>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</si>
  <si>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</si>
  <si>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</si>
  <si>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</si>
  <si>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</si>
  <si>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</si>
  <si>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</si>
  <si>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</si>
  <si>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</si>
  <si>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</si>
  <si>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</si>
  <si>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</si>
  <si>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</si>
  <si>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</si>
  <si>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</si>
  <si>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</si>
  <si>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</si>
  <si>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</si>
  <si>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</si>
  <si>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</si>
  <si>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</si>
  <si>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</si>
  <si>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</si>
  <si>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</si>
  <si>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</si>
  <si>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</si>
  <si>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</si>
  <si>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</si>
  <si>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</si>
  <si>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</si>
  <si>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</si>
  <si>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</si>
  <si>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</si>
  <si>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</si>
  <si>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</si>
  <si>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</si>
  <si>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</si>
  <si>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</si>
  <si>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</si>
  <si>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</si>
  <si>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</si>
  <si>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</si>
  <si>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</si>
  <si>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</si>
  <si>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</si>
  <si>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</si>
  <si>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</si>
  <si>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</si>
  <si>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</si>
  <si>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</si>
  <si>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</si>
  <si>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</si>
  <si>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</si>
  <si>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</si>
  <si>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</si>
  <si>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</si>
  <si>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</si>
  <si>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</si>
  <si>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</si>
  <si>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</si>
  <si>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</si>
  <si>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</si>
  <si>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</si>
  <si>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</si>
  <si>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</si>
  <si>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</si>
  <si>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</si>
  <si>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</si>
  <si>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</si>
  <si>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</si>
  <si>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</si>
  <si>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</si>
  <si>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</si>
  <si>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</si>
  <si>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</si>
  <si>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</si>
  <si>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</si>
  <si>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</si>
  <si>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</si>
  <si>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</si>
  <si>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</si>
  <si>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</si>
  <si>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</si>
  <si>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</si>
  <si>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</si>
  <si>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</si>
  <si>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</si>
  <si>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</si>
  <si>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</si>
  <si>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</si>
  <si>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</si>
  <si>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</si>
  <si>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</si>
  <si>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</si>
  <si>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</si>
  <si>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</si>
  <si>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</si>
  <si>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</si>
  <si>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</si>
  <si>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</si>
  <si>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</si>
  <si>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</si>
  <si>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</si>
  <si>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</si>
  <si>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</si>
  <si>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</si>
  <si>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</si>
  <si>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</si>
  <si>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</si>
  <si>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</si>
  <si>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</si>
  <si>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</si>
  <si>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</si>
  <si>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</si>
  <si>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</si>
  <si>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</si>
  <si>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</si>
  <si>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</si>
  <si>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</si>
  <si>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</si>
  <si>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</si>
  <si>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</si>
  <si>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</si>
  <si>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</si>
  <si>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</si>
  <si>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</si>
  <si>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</si>
  <si>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</si>
  <si>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</si>
  <si>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</si>
  <si>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</si>
  <si>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</si>
  <si>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</si>
  <si>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</si>
  <si>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</si>
  <si>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</si>
  <si>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</si>
  <si>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</si>
  <si>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</si>
  <si>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</si>
  <si>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</si>
  <si>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</si>
  <si>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</si>
  <si>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</si>
  <si>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</si>
  <si>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</si>
  <si>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</si>
  <si>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</si>
  <si>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</si>
  <si>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</si>
  <si>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</si>
  <si>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</si>
  <si>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</si>
  <si>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</si>
  <si>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</si>
  <si>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</si>
  <si>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</si>
  <si>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</si>
  <si>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</si>
  <si>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</si>
  <si>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</si>
  <si>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</si>
  <si>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</si>
  <si>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</si>
  <si>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</si>
  <si>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</si>
  <si>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</si>
  <si>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</si>
  <si>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</si>
  <si>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</si>
  <si>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</si>
  <si>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</si>
  <si>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</si>
  <si>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</si>
  <si>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</si>
  <si>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</si>
  <si>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</si>
  <si>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</si>
  <si>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</si>
  <si>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</si>
  <si>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</si>
  <si>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</si>
  <si>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</si>
  <si>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</si>
  <si>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</si>
  <si>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</si>
  <si>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</si>
  <si>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</si>
  <si>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</si>
  <si>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</si>
  <si>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</si>
  <si>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</si>
  <si>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</si>
  <si>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</si>
  <si>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</si>
  <si>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</si>
  <si>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</si>
  <si>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</si>
  <si>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</si>
  <si>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</si>
  <si>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</si>
  <si>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</si>
  <si>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</si>
  <si>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</si>
  <si>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</si>
  <si>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</si>
  <si>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</si>
  <si>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</si>
  <si>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</si>
  <si>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</si>
  <si>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</si>
  <si>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</si>
  <si>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</si>
  <si>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</si>
  <si>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</si>
  <si>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</si>
  <si>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</si>
  <si>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</si>
  <si>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</si>
  <si>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</si>
  <si>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</si>
  <si>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</si>
  <si>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</si>
  <si>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</si>
  <si>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</si>
  <si>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</si>
  <si>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</si>
  <si>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</si>
  <si>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</si>
  <si>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</si>
  <si>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</si>
  <si>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</si>
  <si>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</si>
  <si>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</si>
  <si>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</si>
  <si>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</si>
  <si>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</si>
  <si>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</si>
  <si>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</si>
  <si>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</si>
  <si>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</si>
  <si>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</si>
  <si>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</si>
  <si>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</si>
  <si>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</si>
  <si>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</si>
  <si>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</si>
  <si>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</si>
  <si>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</si>
  <si>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</si>
  <si>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</si>
  <si>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</si>
  <si>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</si>
  <si>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</si>
  <si>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</si>
  <si>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</si>
  <si>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</si>
  <si>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</si>
  <si>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</si>
  <si>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</si>
  <si>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</si>
  <si>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</si>
  <si>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</si>
  <si>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</si>
  <si>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</si>
  <si>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</si>
  <si>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</si>
  <si>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</si>
  <si>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</si>
  <si>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</si>
  <si>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</si>
  <si>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</si>
  <si>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</si>
  <si>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</si>
  <si>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</si>
  <si>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</si>
  <si>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</si>
  <si>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</si>
  <si>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</si>
  <si>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</si>
  <si>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</si>
  <si>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</si>
  <si>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</si>
  <si>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</si>
  <si>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</si>
  <si>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</si>
  <si>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</si>
  <si>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</si>
  <si>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</si>
  <si>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</si>
  <si>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</si>
  <si>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</si>
  <si>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</si>
  <si>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</si>
  <si>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</si>
  <si>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</si>
  <si>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</si>
  <si>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</si>
  <si>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</si>
  <si>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</si>
  <si>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</si>
  <si>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</si>
  <si>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</si>
  <si>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</si>
  <si>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</si>
  <si>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</si>
  <si>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</si>
  <si>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</si>
  <si>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</si>
  <si>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</si>
  <si>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</si>
  <si>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</si>
  <si>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</si>
  <si>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</si>
  <si>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</si>
  <si>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</si>
  <si>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</si>
  <si>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</si>
  <si>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</si>
  <si>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</si>
  <si>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</si>
  <si>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</si>
  <si>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</si>
  <si>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</si>
  <si>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</si>
  <si>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</si>
  <si>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</si>
  <si>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</si>
  <si>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</si>
  <si>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</si>
  <si>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</si>
  <si>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</si>
  <si>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</si>
  <si>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</si>
  <si>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</si>
  <si>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</si>
  <si>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</si>
  <si>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</si>
  <si>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</si>
  <si>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</si>
  <si>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</si>
  <si>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</si>
  <si>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</si>
  <si>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</si>
  <si>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</si>
  <si>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</si>
  <si>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</si>
  <si>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</si>
  <si>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</si>
  <si>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</si>
  <si>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</si>
  <si>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</si>
  <si>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</si>
  <si>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</si>
  <si>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</si>
  <si>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</si>
  <si>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</si>
  <si>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</si>
  <si>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</si>
  <si>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</si>
  <si>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</si>
  <si>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</si>
  <si>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</si>
  <si>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</si>
  <si>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</si>
  <si>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</si>
  <si>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</si>
  <si>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</si>
  <si>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</si>
  <si>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</si>
  <si>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</si>
  <si>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</si>
  <si>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</si>
  <si>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</si>
  <si>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</si>
  <si>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</si>
  <si>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</si>
  <si>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</si>
  <si>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</si>
  <si>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</si>
  <si>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</si>
  <si>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</si>
  <si>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</si>
  <si>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</si>
  <si>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</si>
  <si>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</si>
  <si>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</si>
  <si>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</si>
  <si>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</si>
  <si>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</si>
  <si>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</si>
  <si>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</si>
  <si>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</si>
  <si>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</si>
  <si>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</si>
  <si>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</si>
  <si>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</si>
  <si>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</si>
  <si>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</si>
  <si>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</si>
  <si>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</si>
  <si>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</si>
  <si>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</si>
  <si>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</si>
  <si>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</si>
  <si>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</si>
  <si>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</si>
  <si>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</si>
  <si>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</si>
  <si>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</si>
  <si>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</si>
  <si>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</si>
  <si>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</si>
  <si>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</si>
  <si>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</si>
  <si>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</si>
  <si>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</si>
  <si>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</si>
  <si>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</si>
  <si>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</si>
  <si>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</si>
  <si>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</si>
  <si>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</si>
  <si>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</si>
  <si>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</si>
  <si>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</si>
  <si>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</si>
  <si>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</si>
  <si>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</si>
  <si>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</si>
  <si>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</si>
  <si>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</si>
  <si>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</si>
  <si>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</si>
  <si>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</si>
  <si>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</si>
  <si>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</si>
  <si>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</si>
  <si>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</si>
  <si>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</si>
  <si>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</si>
  <si>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</si>
  <si>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</si>
  <si>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</si>
  <si>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</si>
  <si>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</si>
  <si>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</si>
  <si>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</si>
  <si>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</si>
  <si>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</si>
  <si>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</si>
  <si>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</si>
  <si>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</si>
  <si>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</si>
  <si>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</si>
  <si>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</si>
  <si>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</si>
  <si>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</si>
  <si>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</si>
  <si>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</si>
  <si>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</si>
  <si>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</si>
  <si>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</si>
  <si>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</si>
  <si>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</si>
  <si>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</si>
  <si>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</si>
  <si>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</si>
  <si>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</si>
  <si>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</si>
  <si>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</si>
  <si>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</si>
  <si>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</si>
  <si>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</si>
  <si>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</si>
  <si>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</si>
  <si>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</si>
  <si>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</si>
  <si>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</si>
  <si>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</si>
  <si>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</si>
  <si>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</si>
  <si>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</si>
  <si>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</si>
  <si>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</si>
  <si>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</si>
  <si>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</si>
  <si>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</si>
  <si>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</si>
  <si>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</si>
  <si>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</si>
  <si>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</si>
  <si>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</si>
  <si>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</si>
  <si>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</si>
  <si>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</si>
  <si>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</si>
  <si>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</si>
  <si>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</si>
  <si>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</si>
  <si>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</si>
  <si>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</si>
  <si>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</si>
  <si>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</si>
  <si>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</si>
  <si>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</si>
  <si>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</si>
  <si>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</si>
  <si>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</si>
  <si>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</si>
  <si>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</si>
  <si>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</si>
  <si>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</si>
  <si>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</si>
  <si>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</si>
  <si>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</si>
  <si>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</si>
  <si>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</si>
  <si>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</si>
  <si>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</si>
  <si>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</si>
  <si>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</si>
  <si>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</si>
  <si>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</si>
  <si>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</si>
  <si>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</si>
  <si>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</si>
  <si>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</si>
  <si>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</si>
  <si>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</si>
  <si>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</si>
  <si>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</si>
  <si>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</si>
  <si>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</si>
  <si>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</si>
  <si>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</si>
  <si>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</si>
  <si>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</si>
  <si>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</si>
  <si>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</si>
  <si>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</si>
  <si>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</si>
  <si>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</si>
  <si>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</si>
  <si>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</si>
  <si>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</si>
  <si>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</si>
  <si>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</si>
  <si>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</si>
  <si>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</si>
  <si>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</si>
  <si>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</si>
  <si>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</si>
  <si>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</si>
  <si>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</si>
  <si>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</si>
  <si>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</si>
  <si>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</si>
  <si>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</si>
  <si>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</si>
  <si>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</si>
  <si>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</si>
  <si>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</si>
  <si>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</si>
  <si>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</si>
  <si>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</si>
  <si>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</si>
  <si>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</si>
  <si>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</si>
  <si>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</si>
  <si>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</si>
  <si>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</si>
  <si>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</si>
  <si>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</si>
  <si>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</si>
  <si>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</si>
  <si>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</si>
  <si>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</si>
  <si>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</si>
  <si>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</si>
  <si>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</si>
  <si>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</si>
  <si>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</si>
  <si>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</si>
  <si>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</si>
  <si>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</si>
  <si>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</si>
  <si>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</si>
  <si>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</si>
  <si>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</si>
  <si>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</si>
  <si>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</si>
  <si>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</si>
  <si>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</si>
  <si>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</si>
  <si>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</si>
  <si>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</si>
  <si>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</si>
  <si>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</si>
  <si>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</si>
  <si>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</si>
  <si>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</si>
  <si>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</si>
  <si>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</si>
  <si>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</si>
  <si>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</si>
  <si>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</si>
  <si>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</si>
  <si>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</si>
  <si>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</si>
  <si>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</si>
  <si>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</si>
  <si>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</si>
  <si>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</si>
  <si>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</si>
  <si>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</si>
  <si>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</si>
  <si>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</si>
  <si>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</si>
  <si>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</si>
  <si>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</si>
  <si>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</si>
  <si>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</si>
  <si>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</si>
  <si>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</si>
  <si>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</si>
  <si>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</si>
  <si>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</si>
  <si>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</si>
  <si>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</si>
  <si>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</si>
  <si>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</si>
  <si>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</si>
  <si>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</si>
  <si>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</si>
  <si>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</si>
  <si>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</si>
  <si>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</si>
  <si>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</si>
  <si>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</si>
  <si>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</si>
  <si>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</si>
  <si>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</si>
  <si>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</si>
  <si>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</si>
  <si>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</si>
  <si>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</si>
  <si>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</si>
  <si>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</si>
  <si>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</si>
  <si>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</si>
  <si>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</si>
  <si>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</si>
  <si>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</si>
  <si>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</si>
  <si>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</si>
  <si>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</si>
  <si>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</si>
  <si>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</si>
  <si>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</si>
  <si>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</si>
  <si>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</si>
  <si>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</si>
  <si>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</si>
  <si>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</si>
  <si>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</si>
  <si>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</si>
  <si>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</si>
  <si>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</si>
  <si>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</si>
  <si>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</si>
  <si>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</si>
  <si>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</si>
  <si>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</si>
  <si>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</si>
  <si>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</si>
  <si>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</si>
  <si>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</si>
  <si>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</si>
  <si>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</si>
  <si>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</si>
  <si>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</si>
  <si>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</si>
  <si>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</si>
  <si>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</si>
  <si>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</si>
  <si>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</si>
  <si>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</si>
  <si>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</si>
  <si>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</si>
  <si>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</si>
  <si>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</si>
  <si>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</si>
  <si>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</si>
  <si>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</si>
  <si>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</si>
  <si>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</si>
  <si>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</si>
  <si>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</si>
  <si>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</si>
  <si>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</si>
  <si>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</si>
  <si>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</si>
  <si>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</si>
  <si>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</si>
  <si>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</si>
  <si>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</si>
  <si>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</si>
  <si>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</si>
  <si>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</si>
  <si>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</si>
  <si>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</si>
  <si>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</si>
  <si>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</si>
  <si>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</si>
  <si>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</si>
  <si>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</si>
  <si>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</si>
  <si>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</si>
  <si>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</si>
  <si>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</si>
  <si>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</si>
  <si>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</si>
  <si>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</si>
  <si>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</si>
  <si>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</si>
  <si>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</si>
  <si>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</si>
  <si>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</si>
  <si>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</si>
  <si>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</si>
  <si>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</si>
  <si>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</si>
  <si>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</si>
  <si>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</si>
  <si>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</si>
  <si>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</si>
  <si>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</si>
  <si>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</si>
  <si>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</si>
  <si>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</si>
  <si>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</si>
  <si>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</si>
  <si>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</si>
  <si>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</si>
  <si>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</si>
  <si>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</si>
  <si>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</si>
  <si>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</si>
  <si>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</si>
  <si>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</si>
  <si>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</si>
  <si>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</si>
  <si>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</si>
  <si>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</si>
  <si>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</si>
  <si>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</si>
  <si>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</si>
  <si>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</si>
  <si>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</si>
  <si>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</si>
  <si>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</si>
  <si>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</si>
  <si>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</si>
  <si>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</si>
  <si>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</si>
  <si>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</si>
  <si>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</si>
  <si>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</si>
  <si>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</si>
  <si>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</si>
  <si>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</si>
  <si>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</si>
  <si>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</si>
  <si>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</si>
  <si>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</si>
  <si>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</si>
  <si>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</si>
  <si>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</si>
  <si>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</si>
  <si>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</si>
  <si>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</si>
  <si>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</si>
  <si>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</si>
  <si>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</si>
  <si>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</si>
  <si>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</si>
  <si>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</si>
  <si>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</si>
  <si>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</si>
  <si>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</si>
  <si>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</si>
  <si>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</si>
  <si>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</si>
  <si>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</si>
  <si>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</si>
  <si>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</si>
  <si>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</si>
  <si>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</si>
  <si>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</si>
  <si>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</si>
  <si>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</si>
  <si>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</si>
  <si>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</si>
  <si>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</si>
  <si>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</si>
  <si>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</si>
  <si>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</si>
  <si>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</si>
  <si>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</si>
  <si>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</si>
  <si>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</si>
  <si>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</si>
  <si>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</si>
  <si>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</si>
  <si>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</si>
  <si>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</si>
  <si>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</si>
  <si>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</si>
  <si>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</si>
  <si>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</si>
  <si>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</si>
  <si>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</si>
  <si>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</si>
  <si>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</si>
  <si>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</si>
  <si>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</si>
  <si>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</si>
  <si>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</si>
  <si>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</si>
  <si>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</si>
  <si>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</si>
  <si>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</si>
  <si>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</si>
  <si>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</si>
  <si>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</si>
  <si>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</si>
  <si>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</si>
  <si>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</si>
  <si>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</si>
  <si>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</si>
  <si>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</si>
  <si>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</si>
  <si>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</si>
  <si>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</si>
  <si>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</si>
  <si>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</si>
  <si>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</si>
  <si>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</si>
  <si>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</si>
  <si>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</si>
  <si>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</si>
  <si>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</si>
  <si>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</si>
  <si>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</si>
  <si>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</si>
  <si>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</si>
  <si>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</si>
  <si>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</si>
  <si>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</si>
  <si>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</si>
  <si>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</si>
  <si>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</si>
  <si>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</si>
  <si>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</si>
  <si>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</si>
  <si>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</si>
  <si>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</si>
  <si>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</si>
  <si>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</si>
  <si>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</si>
  <si>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</si>
  <si>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</si>
  <si>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</si>
  <si>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</si>
  <si>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</si>
  <si>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</si>
  <si>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</si>
  <si>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</si>
  <si>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</si>
  <si>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</si>
  <si>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</si>
  <si>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</si>
  <si>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</si>
  <si>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</si>
  <si>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</si>
  <si>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</si>
  <si>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</si>
  <si>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</si>
  <si>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</si>
  <si>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</si>
  <si>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</si>
  <si>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</si>
  <si>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</si>
  <si>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</si>
  <si>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</si>
  <si>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</si>
  <si>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</si>
  <si>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</si>
  <si>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</si>
  <si>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</si>
  <si>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</si>
  <si>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</si>
  <si>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</si>
  <si>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</si>
  <si>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</si>
  <si>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</si>
  <si>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</si>
  <si>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</si>
  <si>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</si>
  <si>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</si>
  <si>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</si>
  <si>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</si>
  <si>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</si>
  <si>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</si>
  <si>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</si>
  <si>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</si>
  <si>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</si>
  <si>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</si>
  <si>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</si>
  <si>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</si>
  <si>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</si>
  <si>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</si>
  <si>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</si>
  <si>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</si>
  <si>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</si>
  <si>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</si>
  <si>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</si>
  <si>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</si>
  <si>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</si>
  <si>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</si>
  <si>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</si>
  <si>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</si>
  <si>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</si>
  <si>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</si>
  <si>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</si>
  <si>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</si>
  <si>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</si>
  <si>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</si>
  <si>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</si>
  <si>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</si>
  <si>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</si>
  <si>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</si>
  <si>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</si>
  <si>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</si>
  <si>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</si>
  <si>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</si>
  <si>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</si>
  <si>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</si>
  <si>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</si>
  <si>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</si>
  <si>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</si>
  <si>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</si>
  <si>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</si>
  <si>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</si>
  <si>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</si>
  <si>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</si>
  <si>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</si>
  <si>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</si>
  <si>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</si>
  <si>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</si>
  <si>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</si>
  <si>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</si>
  <si>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</si>
  <si>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</si>
  <si>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</si>
  <si>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</si>
  <si>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</si>
  <si>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</si>
  <si>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</si>
  <si>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</si>
  <si>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</si>
  <si>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</si>
  <si>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</si>
  <si>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</si>
  <si>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</si>
  <si>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</si>
  <si>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</si>
  <si>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</si>
  <si>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</si>
  <si>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</si>
  <si>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</si>
  <si>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</si>
  <si>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</si>
  <si>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</si>
  <si>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</si>
  <si>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</si>
  <si>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</si>
  <si>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</si>
  <si>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</si>
  <si>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</si>
  <si>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</si>
  <si>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</si>
  <si>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</si>
  <si>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</si>
  <si>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</si>
  <si>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</si>
  <si>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</si>
  <si>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</si>
  <si>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</si>
  <si>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</si>
  <si>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</si>
  <si>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</si>
  <si>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</si>
  <si>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</si>
  <si>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</si>
  <si>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</si>
  <si>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</si>
  <si>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</si>
  <si>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</si>
  <si>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</si>
  <si>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</si>
  <si>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</si>
  <si>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</si>
  <si>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</si>
  <si>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</si>
  <si>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</si>
  <si>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</si>
  <si>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</si>
  <si>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</si>
  <si>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</si>
  <si>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</si>
  <si>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</si>
  <si>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</si>
  <si>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</si>
  <si>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</si>
  <si>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</si>
  <si>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</si>
  <si>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</si>
  <si>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</si>
  <si>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</si>
  <si>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</si>
  <si>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</si>
  <si>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</si>
  <si>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</si>
  <si>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</si>
  <si>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</si>
  <si>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</si>
  <si>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</si>
  <si>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</si>
  <si>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</si>
  <si>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</si>
  <si>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</si>
  <si>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</si>
  <si>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</si>
  <si>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</si>
  <si>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</si>
  <si>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</si>
  <si>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</si>
  <si>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</si>
  <si>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</si>
  <si>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</si>
  <si>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</si>
  <si>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</si>
  <si>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</si>
  <si>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</si>
  <si>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</si>
  <si>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</si>
  <si>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</si>
  <si>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</si>
  <si>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</si>
  <si>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</si>
  <si>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</si>
  <si>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</si>
  <si>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</si>
  <si>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</si>
  <si>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</si>
  <si>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</si>
  <si>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</si>
  <si>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</si>
  <si>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</si>
  <si>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</si>
  <si>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</si>
  <si>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</si>
  <si>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</si>
  <si>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</si>
  <si>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</si>
  <si>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</si>
  <si>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</si>
  <si>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</si>
  <si>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</si>
  <si>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</si>
  <si>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</si>
  <si>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</si>
  <si>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</si>
  <si>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</si>
  <si>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</si>
  <si>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</si>
  <si>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</si>
  <si>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</si>
  <si>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</si>
  <si>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</si>
  <si>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</si>
  <si>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</si>
  <si>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</si>
  <si>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</si>
  <si>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</si>
  <si>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</si>
  <si>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</si>
  <si>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</si>
  <si>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</si>
  <si>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</si>
  <si>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</si>
  <si>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</si>
  <si>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</si>
  <si>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</si>
  <si>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</si>
  <si>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</si>
  <si>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</si>
  <si>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</si>
  <si>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</si>
  <si>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</si>
  <si>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</si>
  <si>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</si>
  <si>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</si>
  <si>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</si>
  <si>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</si>
  <si>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</si>
  <si>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</si>
  <si>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</si>
  <si>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</si>
  <si>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</si>
  <si>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</si>
  <si>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</si>
  <si>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</si>
  <si>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</si>
  <si>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</si>
  <si>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</si>
  <si>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</si>
  <si>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</si>
  <si>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</si>
  <si>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</si>
  <si>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</si>
  <si>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</si>
  <si>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</si>
  <si>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</si>
  <si>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</si>
  <si>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</si>
  <si>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</si>
  <si>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</si>
  <si>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</si>
  <si>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</si>
  <si>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</si>
  <si>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</si>
  <si>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</si>
  <si>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</si>
  <si>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</si>
  <si>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</si>
  <si>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</si>
  <si>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</si>
  <si>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</si>
  <si>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</si>
  <si>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</si>
  <si>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</si>
  <si>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</si>
  <si>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</si>
  <si>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</si>
  <si>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</si>
  <si>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</si>
  <si>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</si>
  <si>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</si>
  <si>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</si>
  <si>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</si>
  <si>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</si>
  <si>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</si>
  <si>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</si>
  <si>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</si>
  <si>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</si>
  <si>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</si>
  <si>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</si>
  <si>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</si>
  <si>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</si>
  <si>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</si>
  <si>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</si>
  <si>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</si>
  <si>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</si>
  <si>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</si>
  <si>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</si>
  <si>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</si>
  <si>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</si>
  <si>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</si>
  <si>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</si>
  <si>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</si>
  <si>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</si>
  <si>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</si>
  <si>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</si>
  <si>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</si>
  <si>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</si>
  <si>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</si>
  <si>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</si>
  <si>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</si>
  <si>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</si>
  <si>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</si>
  <si>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</si>
  <si>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</si>
  <si>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</si>
  <si>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</si>
  <si>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</si>
  <si>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</si>
  <si>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</si>
  <si>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</si>
  <si>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</si>
  <si>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</si>
  <si>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</si>
  <si>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</si>
  <si>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</si>
  <si>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</si>
  <si>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</si>
  <si>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</si>
  <si>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</si>
  <si>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</si>
  <si>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</si>
  <si>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</si>
  <si>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</si>
  <si>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</si>
  <si>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</si>
  <si>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</si>
  <si>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</si>
  <si>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</si>
  <si>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</si>
  <si>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</si>
  <si>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</si>
  <si>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</si>
  <si>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</si>
  <si>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</si>
  <si>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</si>
  <si>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</si>
  <si>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</si>
  <si>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</si>
  <si>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</si>
  <si>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</si>
  <si>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</si>
  <si>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</si>
  <si>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</si>
  <si>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</si>
  <si>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</si>
  <si>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</si>
  <si>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</si>
  <si>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</si>
  <si>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</si>
  <si>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</si>
  <si>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</si>
  <si>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</si>
  <si>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</si>
  <si>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</si>
  <si>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</si>
  <si>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</si>
  <si>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</si>
  <si>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</si>
  <si>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</si>
  <si>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</si>
  <si>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</si>
  <si>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</si>
  <si>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</si>
  <si>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</si>
  <si>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</si>
  <si>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</si>
  <si>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</si>
  <si>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</si>
  <si>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</si>
  <si>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</si>
  <si>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</si>
  <si>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</si>
  <si>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</si>
  <si>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</si>
  <si>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</si>
  <si>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</si>
  <si>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</si>
  <si>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</si>
  <si>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</si>
  <si>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</si>
  <si>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</si>
  <si>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</si>
  <si>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</si>
  <si>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</si>
  <si>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</si>
  <si>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</si>
  <si>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</si>
  <si>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</si>
  <si>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</si>
  <si>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</si>
  <si>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</si>
  <si>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</si>
  <si>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</si>
  <si>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</si>
  <si>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</si>
  <si>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</si>
  <si>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</si>
  <si>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</si>
  <si>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</si>
  <si>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</si>
  <si>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</si>
  <si>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</si>
  <si>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</si>
  <si>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</si>
  <si>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</si>
  <si>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</si>
  <si>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</si>
  <si>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</si>
  <si>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</si>
  <si>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</si>
  <si>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</si>
  <si>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</si>
  <si>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</si>
  <si>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</si>
  <si>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</si>
  <si>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</si>
  <si>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</si>
  <si>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</si>
  <si>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</si>
  <si>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</si>
  <si>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</si>
  <si>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</si>
  <si>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</si>
  <si>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</si>
  <si>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</si>
  <si>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</si>
  <si>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</si>
  <si>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</si>
  <si>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</si>
  <si>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</si>
  <si>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</si>
  <si>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</si>
  <si>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</si>
  <si>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</si>
  <si>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</si>
  <si>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</si>
  <si>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</si>
  <si>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</si>
  <si>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</si>
  <si>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</si>
  <si>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</si>
  <si>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</si>
  <si>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</si>
  <si>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</si>
  <si>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</si>
  <si>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</si>
  <si>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</si>
  <si>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</si>
  <si>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</si>
  <si>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</si>
  <si>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</si>
  <si>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</si>
  <si>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</si>
  <si>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</si>
  <si>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</si>
  <si>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</si>
  <si>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</si>
  <si>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</si>
  <si>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</si>
  <si>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</si>
  <si>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</si>
  <si>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</si>
  <si>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</si>
  <si>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</si>
  <si>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</si>
  <si>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</si>
  <si>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</si>
  <si>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</si>
  <si>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</si>
  <si>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</si>
  <si>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</si>
  <si>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</si>
  <si>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</si>
  <si>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</si>
  <si>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</si>
  <si>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</si>
  <si>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</si>
  <si>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</si>
  <si>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</si>
  <si>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</si>
  <si>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</si>
  <si>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</si>
  <si>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</si>
  <si>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</si>
  <si>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</si>
  <si>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</si>
  <si>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</si>
  <si>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</si>
  <si>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</si>
  <si>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</si>
  <si>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</si>
  <si>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</si>
  <si>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</si>
  <si>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</si>
  <si>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</si>
  <si>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</si>
  <si>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</si>
  <si>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</si>
  <si>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</si>
  <si>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</si>
  <si>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</si>
  <si>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</si>
  <si>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</si>
  <si>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</si>
  <si>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</si>
  <si>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</si>
  <si>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</si>
  <si>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</si>
  <si>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</si>
  <si>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</si>
  <si>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</si>
  <si>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</si>
  <si>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</si>
  <si>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</si>
  <si>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</si>
  <si>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</si>
  <si>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</si>
  <si>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</si>
  <si>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</si>
  <si>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</si>
  <si>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</si>
  <si>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</si>
  <si>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</si>
  <si>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</si>
  <si>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</si>
  <si>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</si>
  <si>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</si>
  <si>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</si>
  <si>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</si>
  <si>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</si>
  <si>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</si>
  <si>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</si>
  <si>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</si>
  <si>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</si>
  <si>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</si>
  <si>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</si>
  <si>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</si>
  <si>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</si>
  <si>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</si>
  <si>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</si>
  <si>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</si>
  <si>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</si>
  <si>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</si>
  <si>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</si>
  <si>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</si>
  <si>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</si>
  <si>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</si>
  <si>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</si>
  <si>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</si>
  <si>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</si>
  <si>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</si>
  <si>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</si>
  <si>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</si>
  <si>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</si>
  <si>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</si>
  <si>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</si>
  <si>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</si>
  <si>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</si>
  <si>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</si>
  <si>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</si>
  <si>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</si>
  <si>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</si>
  <si>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</si>
  <si>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</si>
  <si>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</si>
  <si>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</si>
  <si>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</si>
  <si>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</si>
  <si>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</si>
  <si>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</si>
  <si>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</si>
  <si>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</si>
  <si>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</si>
  <si>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</si>
  <si>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</si>
  <si>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</si>
  <si>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</si>
  <si>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</si>
  <si>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</si>
  <si>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</si>
  <si>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</si>
  <si>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</si>
  <si>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</si>
  <si>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</si>
  <si>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</si>
  <si>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</si>
  <si>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</si>
  <si>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</si>
  <si>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</si>
  <si>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</si>
  <si>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</si>
  <si>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</si>
  <si>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</si>
  <si>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</si>
  <si>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</si>
  <si>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</si>
  <si>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</si>
  <si>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</si>
  <si>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</si>
  <si>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</si>
  <si>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</si>
  <si>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</si>
  <si>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</si>
  <si>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</si>
  <si>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</si>
  <si>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</si>
  <si>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</si>
  <si>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</si>
  <si>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</si>
  <si>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</si>
  <si>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</si>
  <si>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</si>
  <si>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</si>
  <si>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</si>
  <si>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</si>
  <si>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</si>
  <si>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</si>
  <si>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</si>
  <si>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</si>
  <si>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</si>
  <si>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</si>
  <si>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</si>
  <si>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</si>
  <si>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</si>
  <si>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</si>
  <si>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</si>
  <si>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</si>
  <si>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</si>
  <si>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</si>
  <si>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</si>
  <si>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</si>
  <si>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</si>
  <si>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</si>
  <si>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</si>
  <si>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</si>
  <si>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</si>
  <si>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</si>
  <si>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</si>
  <si>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</si>
  <si>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</si>
  <si>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</si>
  <si>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</si>
  <si>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</si>
  <si>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</si>
  <si>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</si>
  <si>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</si>
  <si>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</si>
  <si>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</si>
  <si>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</si>
  <si>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</si>
  <si>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</si>
  <si>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</si>
  <si>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</si>
  <si>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</si>
  <si>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</si>
  <si>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</si>
  <si>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</si>
  <si>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</si>
  <si>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</si>
  <si>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</si>
  <si>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</si>
  <si>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</si>
  <si>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</si>
  <si>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</si>
  <si>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</si>
  <si>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</si>
  <si>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</si>
  <si>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</si>
  <si>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</si>
  <si>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</si>
  <si>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</si>
  <si>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</si>
  <si>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</si>
  <si>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</si>
  <si>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</si>
  <si>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</si>
  <si>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</si>
  <si>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</si>
  <si>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</si>
  <si>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</si>
  <si>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</si>
  <si>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</si>
  <si>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</si>
  <si>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</si>
  <si>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</si>
  <si>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</si>
  <si>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</si>
  <si>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</si>
  <si>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</si>
  <si>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</si>
  <si>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</si>
  <si>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</si>
  <si>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</si>
  <si>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</si>
  <si>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</si>
  <si>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</si>
  <si>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</si>
  <si>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</si>
  <si>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</si>
  <si>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</si>
  <si>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</si>
  <si>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</si>
  <si>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</si>
  <si>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</si>
  <si>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</si>
  <si>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</si>
  <si>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</si>
  <si>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</si>
  <si>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</si>
  <si>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</si>
  <si>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</si>
  <si>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</si>
  <si>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</si>
  <si>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</si>
  <si>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</si>
  <si>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</si>
  <si>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</si>
  <si>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</si>
  <si>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</si>
  <si>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</si>
  <si>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</si>
  <si>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</si>
  <si>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</si>
  <si>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</si>
  <si>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</si>
  <si>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</si>
  <si>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</si>
  <si>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</si>
  <si>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</si>
  <si>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</si>
  <si>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</si>
  <si>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</si>
  <si>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</si>
  <si>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</si>
  <si>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</si>
  <si>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</si>
  <si>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</si>
  <si>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</si>
  <si>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</si>
  <si>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</si>
  <si>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</si>
  <si>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</si>
  <si>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</si>
  <si>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</si>
  <si>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</si>
  <si>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</si>
  <si>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</si>
  <si>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</si>
  <si>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</si>
  <si>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</si>
  <si>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</si>
  <si>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</si>
  <si>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</si>
  <si>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</si>
  <si>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</si>
  <si>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</si>
  <si>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</si>
  <si>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</si>
  <si>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</si>
  <si>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</si>
  <si>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</si>
  <si>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</si>
  <si>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</si>
  <si>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</si>
  <si>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</si>
  <si>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</si>
  <si>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</si>
  <si>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</si>
  <si>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</si>
  <si>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</si>
  <si>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</si>
  <si>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</si>
  <si>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</si>
  <si>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</si>
  <si>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</si>
  <si>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</si>
  <si>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</si>
  <si>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</si>
  <si>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</si>
  <si>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</si>
  <si>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</si>
  <si>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</si>
  <si>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</si>
  <si>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</si>
  <si>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</si>
  <si>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</si>
  <si>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</si>
  <si>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</si>
  <si>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</si>
  <si>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</si>
  <si>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</si>
  <si>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</si>
  <si>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</si>
  <si>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</si>
  <si>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</si>
  <si>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</si>
  <si>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</si>
  <si>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</si>
  <si>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</si>
  <si>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</si>
  <si>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</si>
  <si>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</si>
  <si>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</si>
  <si>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</si>
  <si>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</si>
  <si>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</si>
  <si>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</si>
  <si>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</si>
  <si>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</si>
  <si>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</si>
  <si>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</si>
  <si>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</si>
  <si>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</si>
  <si>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</si>
  <si>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</si>
  <si>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</si>
  <si>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</si>
  <si>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</si>
  <si>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</si>
  <si>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</si>
  <si>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</si>
  <si>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</si>
  <si>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</si>
  <si>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</si>
  <si>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</si>
  <si>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</si>
  <si>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</si>
  <si>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</si>
  <si>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</si>
  <si>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</si>
  <si>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</si>
  <si>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</si>
  <si>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</si>
  <si>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</si>
  <si>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</si>
  <si>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</si>
  <si>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</si>
  <si>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</si>
  <si>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</si>
  <si>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</si>
  <si>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</si>
  <si>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</si>
  <si>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</si>
  <si>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</si>
  <si>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</si>
  <si>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</si>
  <si>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</si>
  <si>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</si>
  <si>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</si>
  <si>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</si>
  <si>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</si>
  <si>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</si>
  <si>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</si>
  <si>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</si>
  <si>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</si>
  <si>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</si>
  <si>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</si>
  <si>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</si>
  <si>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</si>
  <si>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</si>
  <si>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</si>
  <si>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</si>
  <si>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</si>
  <si>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</si>
  <si>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</si>
  <si>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</si>
  <si>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</si>
  <si>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</si>
  <si>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</si>
  <si>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</si>
  <si>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</si>
  <si>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</si>
  <si>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</si>
  <si>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</si>
  <si>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</si>
  <si>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</si>
  <si>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</si>
  <si>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</si>
  <si>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</si>
  <si>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</si>
  <si>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</si>
  <si>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</si>
  <si>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</si>
  <si>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</si>
  <si>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</si>
  <si>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</si>
  <si>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</si>
  <si>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</si>
  <si>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</si>
  <si>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</si>
  <si>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</si>
  <si>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</si>
  <si>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</si>
  <si>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</si>
  <si>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</si>
  <si>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</si>
  <si>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</si>
  <si>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</si>
  <si>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</si>
  <si>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</si>
  <si>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</si>
  <si>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</si>
  <si>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</si>
  <si>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</si>
  <si>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</si>
  <si>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</si>
  <si>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</si>
  <si>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</si>
  <si>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</si>
  <si>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</si>
  <si>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</si>
  <si>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</si>
  <si>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</si>
  <si>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</si>
  <si>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</si>
  <si>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</si>
  <si>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</si>
  <si>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</si>
  <si>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</si>
  <si>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</si>
  <si>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</si>
  <si>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</si>
  <si>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</si>
  <si>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</si>
  <si>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</si>
  <si>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</si>
  <si>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</si>
  <si>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</si>
  <si>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</si>
  <si>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</si>
  <si>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</si>
  <si>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</si>
  <si>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</si>
  <si>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</si>
  <si>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</si>
  <si>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</si>
  <si>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</si>
  <si>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</si>
  <si>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</si>
  <si>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</si>
  <si>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</si>
  <si>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</si>
  <si>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</si>
  <si>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</si>
  <si>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</si>
  <si>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</si>
  <si>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</si>
  <si>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</si>
  <si>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</si>
  <si>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</si>
  <si>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</si>
  <si>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</si>
  <si>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</si>
  <si>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</si>
  <si>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</si>
  <si>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</si>
  <si>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</si>
  <si>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</si>
  <si>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</si>
  <si>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</si>
  <si>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</si>
  <si>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</si>
  <si>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</si>
  <si>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</si>
  <si>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</si>
  <si>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</si>
  <si>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</si>
  <si>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</si>
  <si>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</si>
  <si>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</si>
  <si>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</si>
  <si>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</si>
  <si>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</si>
  <si>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</si>
  <si>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</si>
  <si>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</si>
  <si>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</si>
  <si>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</si>
  <si>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</si>
  <si>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</si>
  <si>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</si>
  <si>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</si>
  <si>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</si>
  <si>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</si>
  <si>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</si>
  <si>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</si>
  <si>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</si>
  <si>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</si>
  <si>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</si>
  <si>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</si>
  <si>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</si>
  <si>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</si>
  <si>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</si>
  <si>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</si>
  <si>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</si>
  <si>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</si>
  <si>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</si>
  <si>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</si>
  <si>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</si>
  <si>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</si>
  <si>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</si>
  <si>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</si>
  <si>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</si>
  <si>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</si>
  <si>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</si>
  <si>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</si>
  <si>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</si>
  <si>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</si>
  <si>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</si>
  <si>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</si>
  <si>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</si>
  <si>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</si>
  <si>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</si>
  <si>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</si>
  <si>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</si>
  <si>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</si>
  <si>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</si>
  <si>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</si>
  <si>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</si>
  <si>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</si>
  <si>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</si>
  <si>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</si>
  <si>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</si>
  <si>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</si>
  <si>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</si>
  <si>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</si>
  <si>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</si>
  <si>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</si>
  <si>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</si>
  <si>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</si>
  <si>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</si>
  <si>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</si>
  <si>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</si>
  <si>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</si>
  <si>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</si>
  <si>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</si>
  <si>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</si>
  <si>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</si>
  <si>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</si>
  <si>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</si>
  <si>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</si>
  <si>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</si>
  <si>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</si>
  <si>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</si>
  <si>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</si>
  <si>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</si>
  <si>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</si>
  <si>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</si>
  <si>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</si>
  <si>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</si>
  <si>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</si>
  <si>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</si>
  <si>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</si>
  <si>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</si>
  <si>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</si>
  <si>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</si>
  <si>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</si>
  <si>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</si>
  <si>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</si>
  <si>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</si>
  <si>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</si>
  <si>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</si>
  <si>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</si>
  <si>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</si>
  <si>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</si>
  <si>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</si>
  <si>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</si>
  <si>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</si>
  <si>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</si>
  <si>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</si>
  <si>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</si>
  <si>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</si>
  <si>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</si>
  <si>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</si>
  <si>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</si>
  <si>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</si>
  <si>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</si>
  <si>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</si>
  <si>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</si>
  <si>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</si>
  <si>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</si>
  <si>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</si>
  <si>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</si>
  <si>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</si>
  <si>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</si>
  <si>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</si>
  <si>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</si>
  <si>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</si>
  <si>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</si>
  <si>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</si>
  <si>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</si>
  <si>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</si>
  <si>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</si>
  <si>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</si>
  <si>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</si>
  <si>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</si>
  <si>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</si>
  <si>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</si>
  <si>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</si>
  <si>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</si>
  <si>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</si>
  <si>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</si>
  <si>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</si>
  <si>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</si>
  <si>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</si>
  <si>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</si>
  <si>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</si>
  <si>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</si>
  <si>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</si>
  <si>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</si>
  <si>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</si>
  <si>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</si>
  <si>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</si>
  <si>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</si>
  <si>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</si>
  <si>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</si>
  <si>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</si>
  <si>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</si>
  <si>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</si>
  <si>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</si>
  <si>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</si>
  <si>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</si>
  <si>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</si>
  <si>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</si>
  <si>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</si>
  <si>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</si>
  <si>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</si>
  <si>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</si>
  <si>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</si>
  <si>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</si>
  <si>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</si>
  <si>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</si>
  <si>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</si>
  <si>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</si>
  <si>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</si>
  <si>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</si>
  <si>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</si>
  <si>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</si>
  <si>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</si>
  <si>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</si>
  <si>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</si>
  <si>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</si>
  <si>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</si>
  <si>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</si>
  <si>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</si>
  <si>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</si>
  <si>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</si>
  <si>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</si>
  <si>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</si>
  <si>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</si>
  <si>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</si>
  <si>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</si>
  <si>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</si>
  <si>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</si>
  <si>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</si>
  <si>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</si>
  <si>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</si>
  <si>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</si>
  <si>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</si>
  <si>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</si>
  <si>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</si>
  <si>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</si>
  <si>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</si>
  <si>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</si>
  <si>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</si>
  <si>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</si>
  <si>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</si>
  <si>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</si>
  <si>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</si>
  <si>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</si>
  <si>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</si>
  <si>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</si>
  <si>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</si>
  <si>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</si>
  <si>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</si>
  <si>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</si>
  <si>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</si>
  <si>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</si>
  <si>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</si>
  <si>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</si>
  <si>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</si>
  <si>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</si>
  <si>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</si>
  <si>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</si>
  <si>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</si>
  <si>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</si>
  <si>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</si>
  <si>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</si>
  <si>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</si>
  <si>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</si>
  <si>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</si>
  <si>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</si>
  <si>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</si>
  <si>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</si>
  <si>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</si>
  <si>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</si>
  <si>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</si>
  <si>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</si>
  <si>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</si>
  <si>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</si>
  <si>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</si>
  <si>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</si>
  <si>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</si>
  <si>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</si>
  <si>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</si>
  <si>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</si>
  <si>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</si>
  <si>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</si>
  <si>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</si>
  <si>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</si>
  <si>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</si>
  <si>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</si>
  <si>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</si>
  <si>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</si>
  <si>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</si>
  <si>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</si>
  <si>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</si>
  <si>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</si>
  <si>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</si>
  <si>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</si>
  <si>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</si>
  <si>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</si>
  <si>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</si>
  <si>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</si>
  <si>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</si>
  <si>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</si>
  <si>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</si>
  <si>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</si>
  <si>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</si>
  <si>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</si>
  <si>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</si>
  <si>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</si>
  <si>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</si>
  <si>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</si>
  <si>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</si>
  <si>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</si>
  <si>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</si>
  <si>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</si>
  <si>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</si>
  <si>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</si>
  <si>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</si>
  <si>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</si>
  <si>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</si>
  <si>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</si>
  <si>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</si>
  <si>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</si>
  <si>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</si>
  <si>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</si>
  <si>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</si>
  <si>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</si>
  <si>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</si>
  <si>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</si>
  <si>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</si>
  <si>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</si>
  <si>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</si>
  <si>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</si>
  <si>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</si>
  <si>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</si>
  <si>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</si>
  <si>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</si>
  <si>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</si>
  <si>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</si>
  <si>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</si>
  <si>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</si>
  <si>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</si>
  <si>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</si>
  <si>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</si>
  <si>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</si>
  <si>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</si>
  <si>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</si>
  <si>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</si>
  <si>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</si>
  <si>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</si>
  <si>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</si>
  <si>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</si>
  <si>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</si>
  <si>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</si>
  <si>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</si>
  <si>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</si>
  <si>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</si>
  <si>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</si>
  <si>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</si>
  <si>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</si>
  <si>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</si>
  <si>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</si>
  <si>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</si>
  <si>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</si>
  <si>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</si>
  <si>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</si>
  <si>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</si>
  <si>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</si>
  <si>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</si>
  <si>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</si>
  <si>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</si>
  <si>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</si>
  <si>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</si>
  <si>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</si>
  <si>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</si>
  <si>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</si>
  <si>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</si>
  <si>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</si>
  <si>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</si>
  <si>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</si>
  <si>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</si>
  <si>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</si>
  <si>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</si>
  <si>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</si>
  <si>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</si>
  <si>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</si>
  <si>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</si>
  <si>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</si>
  <si>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</si>
  <si>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</si>
  <si>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</si>
  <si>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</si>
  <si>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</si>
  <si>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</si>
  <si>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</si>
  <si>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</si>
  <si>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</si>
  <si>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</si>
  <si>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</si>
  <si>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</si>
  <si>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</si>
  <si>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</si>
  <si>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</si>
  <si>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</si>
  <si>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</si>
  <si>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</si>
  <si>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</si>
  <si>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</si>
  <si>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</si>
  <si>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</si>
  <si>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</si>
  <si>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</si>
  <si>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</si>
  <si>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</si>
  <si>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</si>
  <si>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</si>
  <si>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</si>
  <si>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</si>
  <si>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</si>
  <si>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</si>
  <si>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</si>
  <si>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</si>
  <si>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</si>
  <si>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</si>
  <si>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</si>
  <si>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</si>
  <si>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</si>
  <si>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</si>
  <si>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</si>
  <si>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</si>
  <si>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</si>
  <si>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</si>
  <si>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</si>
  <si>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</si>
  <si>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</si>
  <si>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</si>
  <si>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</si>
  <si>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</si>
  <si>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</si>
  <si>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</si>
  <si>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</si>
  <si>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</si>
  <si>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</si>
  <si>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</si>
  <si>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</si>
  <si>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</si>
  <si>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</si>
  <si>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</si>
  <si>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</si>
  <si>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</si>
  <si>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</si>
  <si>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</si>
  <si>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</si>
  <si>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</si>
  <si>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</si>
  <si>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</si>
  <si>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</si>
  <si>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</si>
  <si>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</si>
  <si>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</si>
  <si>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</si>
  <si>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</si>
  <si>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</si>
  <si>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</si>
  <si>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</si>
  <si>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</si>
  <si>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</si>
  <si>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</si>
  <si>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</si>
  <si>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</si>
  <si>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</si>
  <si>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</si>
  <si>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</si>
  <si>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</si>
  <si>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</si>
  <si>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</si>
  <si>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</si>
  <si>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</si>
  <si>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</si>
  <si>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</si>
  <si>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</si>
  <si>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</si>
  <si>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</si>
  <si>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</si>
  <si>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</si>
  <si>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</si>
  <si>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</si>
  <si>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</si>
  <si>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</si>
  <si>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</si>
  <si>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</si>
  <si>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</si>
  <si>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</si>
  <si>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</si>
  <si>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</si>
  <si>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</si>
  <si>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</si>
  <si>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</si>
  <si>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</si>
  <si>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</si>
  <si>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</si>
  <si>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</si>
  <si>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</si>
  <si>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</si>
  <si>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</si>
  <si>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</si>
  <si>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</si>
  <si>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</si>
  <si>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</si>
  <si>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</si>
  <si>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</si>
  <si>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</si>
  <si>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</si>
  <si>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</si>
  <si>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</si>
  <si>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</si>
  <si>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</si>
  <si>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</si>
  <si>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</si>
  <si>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</si>
  <si>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</si>
  <si>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</si>
  <si>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</si>
  <si>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</si>
  <si>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</si>
  <si>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</si>
  <si>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</si>
  <si>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</si>
  <si>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</si>
  <si>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</si>
  <si>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</si>
  <si>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</si>
  <si>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</si>
  <si>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</si>
  <si>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</si>
  <si>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</si>
  <si>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</si>
  <si>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</si>
  <si>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</si>
  <si>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</si>
  <si>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</si>
  <si>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</si>
  <si>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</si>
  <si>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</si>
  <si>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</si>
  <si>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</si>
  <si>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</si>
  <si>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</si>
  <si>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</si>
  <si>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</si>
  <si>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</si>
  <si>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</si>
  <si>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</si>
  <si>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</si>
  <si>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</si>
  <si>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</si>
  <si>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</si>
  <si>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</si>
  <si>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</si>
  <si>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</si>
  <si>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</si>
  <si>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</si>
  <si>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</si>
  <si>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</si>
  <si>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</si>
  <si>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</si>
  <si>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</si>
  <si>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</si>
  <si>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</si>
  <si>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</si>
  <si>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</si>
  <si>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</si>
  <si>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</si>
  <si>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</si>
  <si>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</si>
  <si>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</si>
  <si>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</si>
  <si>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</si>
  <si>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</si>
  <si>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</si>
  <si>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</si>
  <si>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</si>
  <si>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</si>
  <si>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</si>
  <si>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</si>
  <si>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</si>
  <si>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</si>
  <si>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</si>
  <si>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</si>
  <si>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</si>
  <si>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</si>
  <si>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</si>
  <si>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</si>
  <si>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</si>
  <si>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</si>
  <si>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</si>
  <si>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</si>
  <si>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</si>
  <si>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</si>
  <si>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</si>
  <si>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</si>
  <si>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</si>
  <si>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</si>
  <si>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</si>
  <si>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</si>
  <si>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</si>
  <si>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</si>
  <si>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</si>
  <si>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</si>
  <si>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</si>
  <si>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</si>
  <si>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</si>
  <si>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</si>
  <si>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</si>
  <si>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</si>
  <si>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</si>
  <si>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</si>
  <si>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</si>
  <si>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</si>
  <si>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</si>
  <si>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</si>
  <si>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</si>
  <si>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</si>
  <si>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</si>
  <si>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</si>
  <si>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</si>
  <si>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</si>
  <si>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</si>
  <si>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</si>
  <si>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</si>
  <si>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</si>
  <si>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</si>
  <si>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</si>
  <si>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</si>
  <si>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</si>
  <si>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</si>
  <si>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</si>
  <si>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</si>
  <si>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</si>
  <si>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</si>
  <si>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</si>
  <si>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</si>
  <si>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</si>
  <si>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</si>
  <si>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</si>
  <si>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</si>
  <si>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</si>
  <si>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</si>
  <si>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</si>
  <si>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</si>
  <si>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</si>
  <si>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</si>
  <si>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</si>
  <si>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</si>
  <si>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</si>
  <si>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</si>
  <si>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</si>
  <si>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</si>
  <si>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</si>
  <si>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</si>
  <si>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</si>
  <si>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</si>
  <si>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</si>
  <si>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</si>
  <si>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</si>
  <si>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</si>
  <si>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</si>
  <si>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</si>
  <si>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</si>
  <si>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</si>
  <si>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</si>
  <si>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</si>
  <si>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</si>
  <si>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</si>
  <si>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</si>
  <si>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</si>
  <si>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</si>
  <si>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</si>
  <si>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</si>
  <si>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</si>
  <si>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</si>
  <si>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</si>
  <si>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</si>
  <si>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</si>
  <si>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</si>
  <si>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</si>
  <si>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</si>
  <si>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</si>
  <si>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</si>
  <si>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</si>
  <si>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</si>
  <si>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</si>
  <si>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</si>
  <si>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</si>
  <si>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</si>
  <si>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</si>
  <si>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</si>
  <si>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</si>
  <si>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</si>
  <si>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</si>
  <si>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</si>
  <si>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</si>
  <si>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</si>
  <si>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</si>
  <si>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</si>
  <si>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</si>
  <si>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</si>
  <si>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</si>
  <si>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</si>
  <si>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</si>
  <si>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</si>
  <si>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</si>
  <si>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</si>
  <si>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</si>
  <si>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</si>
  <si>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</si>
  <si>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</si>
  <si>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</si>
  <si>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</si>
  <si>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</si>
  <si>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</si>
  <si>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</si>
  <si>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</si>
  <si>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</si>
  <si>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</si>
  <si>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</si>
  <si>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</si>
  <si>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</si>
  <si>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</si>
  <si>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</si>
  <si>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</si>
  <si>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</si>
  <si>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</si>
  <si>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</si>
  <si>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</si>
  <si>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</si>
  <si>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</si>
  <si>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</si>
  <si>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</si>
  <si>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</si>
  <si>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</si>
  <si>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</si>
  <si>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</si>
  <si>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</si>
  <si>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</si>
  <si>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</si>
  <si>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</si>
  <si>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</si>
  <si>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</si>
  <si>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</si>
  <si>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</si>
  <si>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</si>
  <si>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</si>
  <si>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</si>
  <si>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</si>
  <si>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</si>
  <si>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</si>
  <si>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</si>
  <si>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</si>
  <si>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</si>
  <si>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</si>
  <si>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</si>
  <si>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</si>
  <si>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</si>
  <si>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</si>
  <si>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</si>
  <si>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</si>
  <si>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</si>
  <si>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</si>
  <si>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</si>
  <si>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</si>
  <si>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</si>
  <si>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</si>
  <si>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</si>
  <si>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</si>
  <si>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</si>
  <si>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</si>
  <si>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</si>
  <si>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</si>
  <si>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</si>
  <si>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</si>
  <si>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</si>
  <si>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</si>
  <si>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</si>
  <si>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</si>
  <si>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</si>
  <si>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</si>
  <si>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</si>
  <si>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</si>
  <si>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</si>
  <si>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</si>
  <si>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</si>
  <si>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</si>
  <si>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</si>
  <si>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</si>
  <si>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</si>
  <si>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</si>
  <si>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</si>
  <si>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</si>
  <si>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</si>
  <si>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</si>
  <si>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</si>
  <si>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</si>
  <si>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</si>
  <si>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</si>
  <si>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</si>
  <si>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</si>
  <si>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</si>
  <si>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</si>
  <si>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</si>
  <si>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</si>
  <si>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</si>
  <si>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</si>
  <si>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</si>
  <si>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</si>
  <si>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</si>
  <si>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</si>
  <si>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</si>
  <si>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</si>
  <si>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</si>
  <si>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</si>
  <si>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</si>
  <si>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</si>
  <si>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</si>
  <si>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</si>
  <si>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</si>
  <si>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</si>
  <si>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</si>
  <si>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</si>
  <si>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</si>
  <si>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</si>
  <si>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</si>
  <si>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</si>
  <si>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</si>
  <si>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</si>
  <si>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</si>
  <si>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</si>
  <si>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</si>
  <si>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</si>
  <si>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</si>
  <si>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</si>
  <si>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</si>
  <si>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</si>
  <si>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</si>
  <si>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</si>
  <si>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</si>
  <si>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</si>
  <si>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</si>
  <si>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</si>
  <si>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</si>
  <si>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</si>
  <si>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</si>
  <si>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</si>
  <si>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</si>
  <si>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</si>
  <si>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</si>
  <si>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</si>
  <si>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</si>
  <si>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</si>
  <si>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</si>
  <si>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</si>
  <si>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</si>
  <si>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</si>
  <si>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</si>
  <si>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</si>
  <si>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</si>
  <si>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</si>
  <si>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</si>
  <si>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</si>
  <si>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</si>
  <si>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</si>
  <si>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</si>
  <si>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</si>
  <si>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</si>
  <si>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</si>
  <si>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</si>
  <si>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</si>
  <si>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</si>
  <si>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</si>
  <si>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</si>
  <si>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</si>
  <si>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</si>
  <si>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</si>
  <si>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</si>
  <si>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</si>
  <si>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</si>
  <si>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</si>
  <si>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</si>
  <si>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</si>
  <si>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</si>
  <si>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</si>
  <si>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</si>
  <si>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</si>
  <si>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</si>
  <si>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</si>
  <si>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</si>
  <si>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</si>
  <si>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</si>
  <si>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</si>
  <si>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</si>
  <si>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</si>
  <si>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</si>
  <si>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</si>
  <si>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</si>
  <si>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</si>
  <si>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</si>
  <si>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</si>
  <si>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</si>
  <si>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</si>
  <si>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</si>
  <si>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</si>
  <si>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</si>
  <si>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</si>
  <si>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</si>
  <si>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</si>
  <si>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</si>
  <si>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</si>
  <si>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</si>
  <si>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</si>
  <si>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</si>
  <si>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</si>
  <si>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</si>
  <si>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</si>
  <si>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</si>
  <si>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</si>
  <si>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</si>
  <si>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</si>
  <si>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</si>
  <si>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</si>
  <si>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</si>
  <si>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</si>
  <si>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</si>
  <si>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</si>
  <si>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</si>
  <si>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</si>
  <si>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</si>
  <si>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</si>
  <si>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</si>
  <si>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</si>
  <si>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</si>
  <si>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</si>
  <si>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</si>
  <si>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</si>
  <si>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</si>
  <si>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</si>
  <si>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</si>
  <si>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</si>
  <si>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</si>
  <si>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</si>
  <si>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</si>
  <si>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</si>
  <si>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</si>
  <si>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</si>
  <si>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</si>
  <si>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</si>
  <si>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</si>
  <si>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</si>
  <si>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</si>
  <si>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</si>
  <si>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</si>
  <si>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</si>
  <si>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</si>
  <si>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</si>
  <si>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</si>
  <si>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</si>
  <si>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</si>
  <si>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</si>
  <si>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</si>
  <si>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</si>
  <si>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</si>
  <si>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</si>
  <si>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</si>
  <si>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</si>
  <si>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</si>
  <si>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</si>
  <si>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</si>
  <si>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</si>
  <si>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</si>
  <si>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</si>
  <si>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</si>
  <si>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</si>
  <si>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</si>
  <si>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</si>
  <si>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</si>
  <si>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</si>
  <si>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</si>
  <si>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</si>
  <si>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</si>
  <si>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</si>
  <si>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</si>
  <si>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</si>
  <si>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</si>
  <si>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</si>
  <si>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</si>
  <si>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</si>
  <si>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</si>
  <si>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</si>
  <si>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</si>
  <si>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</si>
  <si>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</si>
  <si>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</si>
  <si>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</si>
  <si>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</si>
  <si>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</si>
  <si>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</si>
  <si>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</si>
  <si>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</si>
  <si>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</si>
  <si>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</si>
  <si>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</si>
  <si>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</si>
  <si>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</si>
  <si>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</si>
  <si>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</si>
  <si>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</si>
  <si>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</si>
  <si>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</si>
  <si>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</si>
  <si>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</si>
  <si>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</si>
  <si>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</si>
  <si>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</si>
  <si>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</si>
  <si>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</si>
  <si>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</si>
  <si>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</si>
  <si>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</si>
  <si>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</si>
  <si>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</si>
  <si>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</si>
  <si>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</si>
  <si>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</si>
  <si>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</si>
  <si>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</si>
  <si>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</si>
  <si>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</si>
  <si>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</si>
  <si>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</si>
  <si>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</si>
  <si>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</si>
  <si>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</si>
  <si>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</si>
  <si>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</si>
  <si>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</si>
  <si>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</si>
  <si>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</si>
  <si>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</si>
  <si>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</si>
  <si>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</si>
  <si>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</si>
  <si>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</si>
  <si>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</si>
  <si>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</si>
  <si>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</si>
  <si>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</si>
  <si>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</si>
  <si>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</si>
  <si>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</si>
  <si>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</si>
  <si>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</si>
  <si>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</si>
  <si>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</si>
  <si>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</si>
  <si>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</si>
  <si>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</si>
  <si>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</si>
  <si>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</si>
  <si>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</si>
  <si>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</si>
  <si>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</si>
  <si>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</si>
  <si>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</si>
  <si>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</si>
  <si>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</si>
  <si>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</si>
  <si>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</si>
  <si>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</si>
  <si>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</si>
  <si>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</si>
  <si>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</si>
  <si>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</si>
  <si>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</si>
  <si>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</si>
  <si>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</si>
  <si>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</si>
  <si>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</si>
  <si>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</si>
  <si>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</si>
  <si>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</si>
  <si>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</si>
  <si>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</si>
  <si>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</si>
  <si>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</si>
  <si>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</si>
  <si>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</si>
  <si>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</si>
  <si>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</si>
  <si>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</si>
  <si>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</si>
  <si>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</si>
  <si>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</si>
  <si>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</si>
  <si>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</si>
  <si>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</si>
  <si>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</si>
  <si>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</si>
  <si>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</si>
  <si>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</si>
  <si>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</si>
  <si>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</si>
  <si>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</si>
  <si>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</si>
  <si>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</si>
  <si>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</si>
  <si>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</si>
  <si>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</si>
  <si>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</si>
  <si>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</si>
  <si>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</si>
  <si>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</si>
  <si>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</si>
  <si>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</si>
  <si>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</si>
  <si>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</si>
  <si>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</si>
  <si>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</si>
  <si>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</si>
  <si>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</si>
  <si>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</si>
  <si>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</si>
  <si>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</si>
  <si>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</si>
  <si>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</si>
  <si>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</si>
  <si>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</si>
  <si>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</si>
  <si>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</si>
  <si>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</si>
  <si>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</si>
  <si>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</si>
  <si>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</si>
  <si>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</si>
  <si>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</si>
  <si>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</si>
  <si>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</si>
  <si>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</si>
  <si>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</si>
  <si>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</si>
  <si>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</si>
  <si>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</si>
  <si>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</si>
  <si>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</si>
  <si>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</si>
  <si>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</si>
  <si>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</si>
  <si>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</si>
  <si>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</si>
  <si>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</si>
  <si>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</si>
  <si>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</si>
  <si>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</si>
  <si>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</si>
  <si>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</si>
  <si>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</si>
  <si>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</si>
  <si>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</si>
  <si>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</si>
  <si>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</si>
  <si>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</si>
  <si>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</si>
  <si>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</si>
  <si>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</si>
  <si>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</si>
  <si>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</si>
  <si>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</si>
  <si>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</si>
  <si>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</si>
  <si>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</si>
  <si>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</si>
  <si>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</si>
  <si>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</si>
  <si>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</si>
  <si>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</si>
  <si>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</si>
  <si>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</si>
  <si>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</si>
  <si>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</si>
  <si>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</si>
  <si>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</si>
  <si>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</si>
  <si>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</si>
  <si>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</si>
  <si>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</si>
  <si>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</si>
  <si>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</si>
  <si>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</si>
  <si>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</si>
  <si>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</si>
  <si>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</si>
  <si>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</si>
  <si>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</si>
  <si>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</si>
  <si>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</si>
  <si>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</si>
  <si>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</si>
  <si>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</si>
  <si>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</si>
  <si>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</si>
  <si>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</si>
  <si>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</si>
  <si>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</si>
  <si>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</si>
  <si>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</si>
  <si>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</si>
  <si>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</si>
  <si>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</si>
  <si>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</si>
  <si>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</si>
  <si>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</si>
  <si>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</si>
  <si>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</si>
  <si>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</si>
  <si>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</si>
  <si>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</si>
  <si>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</si>
  <si>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</si>
  <si>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</si>
  <si>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</si>
  <si>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</si>
  <si>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</si>
  <si>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</si>
  <si>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</si>
  <si>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</si>
  <si>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</si>
  <si>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</si>
  <si>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</si>
  <si>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</si>
  <si>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</si>
  <si>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</si>
  <si>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</si>
  <si>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</si>
  <si>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</si>
  <si>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</si>
  <si>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</si>
  <si>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</si>
  <si>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</si>
  <si>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</si>
  <si>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</si>
  <si>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</si>
  <si>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</si>
  <si>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</si>
  <si>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</si>
  <si>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</si>
  <si>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</si>
  <si>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</si>
  <si>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</si>
  <si>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</si>
  <si>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</si>
  <si>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</si>
  <si>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</si>
  <si>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</si>
  <si>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</si>
  <si>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</si>
  <si>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</si>
  <si>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</si>
  <si>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</si>
  <si>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</si>
  <si>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</si>
  <si>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</si>
  <si>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</si>
  <si>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</si>
  <si>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</si>
  <si>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</si>
  <si>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</si>
  <si>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</si>
  <si>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</si>
  <si>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</si>
  <si>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</si>
  <si>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</si>
  <si>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</si>
  <si>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</si>
  <si>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</si>
  <si>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</si>
  <si>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</si>
  <si>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</si>
  <si>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</si>
  <si>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</si>
  <si>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</si>
  <si>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</si>
  <si>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</si>
  <si>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</si>
  <si>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</si>
  <si>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</si>
  <si>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</si>
  <si>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</si>
  <si>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</si>
  <si>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</si>
  <si>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</si>
  <si>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</si>
  <si>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</si>
  <si>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</si>
  <si>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</si>
  <si>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</si>
  <si>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</si>
  <si>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</si>
  <si>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</si>
  <si>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</si>
  <si>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</si>
  <si>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</si>
  <si>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</si>
  <si>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</si>
  <si>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</si>
  <si>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</si>
  <si>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</si>
  <si>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</si>
  <si>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</si>
  <si>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</si>
  <si>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</si>
  <si>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</si>
  <si>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</si>
  <si>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</si>
  <si>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</si>
  <si>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</si>
  <si>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</si>
  <si>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</si>
  <si>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</si>
  <si>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</si>
  <si>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</si>
  <si>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</si>
  <si>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</si>
  <si>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</si>
  <si>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</si>
  <si>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</si>
  <si>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</si>
  <si>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</si>
  <si>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</si>
  <si>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</si>
  <si>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</si>
  <si>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</si>
  <si>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</si>
  <si>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</si>
  <si>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</si>
  <si>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</si>
  <si>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</si>
  <si>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</si>
  <si>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</si>
  <si>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</si>
  <si>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</si>
  <si>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</si>
  <si>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</si>
  <si>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</si>
  <si>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</si>
  <si>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</si>
  <si>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</si>
  <si>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</si>
  <si>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</si>
  <si>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</si>
  <si>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</si>
  <si>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</si>
  <si>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</si>
  <si>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</si>
  <si>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</si>
  <si>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</si>
  <si>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</si>
  <si>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</si>
  <si>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</si>
  <si>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</si>
  <si>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</si>
  <si>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</si>
  <si>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</si>
  <si>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</si>
  <si>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</si>
  <si>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</si>
  <si>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</si>
  <si>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</si>
  <si>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</si>
  <si>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</si>
  <si>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</si>
  <si>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</si>
  <si>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</si>
  <si>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</si>
  <si>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</si>
  <si>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</si>
  <si>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</si>
  <si>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</si>
  <si>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</si>
  <si>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</si>
  <si>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</si>
  <si>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</si>
  <si>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</si>
  <si>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</si>
  <si>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</si>
  <si>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</si>
  <si>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</si>
  <si>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</si>
  <si>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</si>
  <si>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</si>
  <si>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</si>
  <si>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</si>
  <si>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</si>
  <si>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</si>
  <si>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</si>
  <si>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</si>
  <si>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</si>
  <si>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</si>
  <si>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</si>
  <si>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</si>
  <si>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</si>
  <si>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</si>
  <si>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</si>
  <si>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</si>
  <si>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</si>
  <si>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</si>
  <si>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</si>
  <si>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</si>
  <si>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</si>
  <si>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</si>
  <si>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</si>
  <si>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</si>
  <si>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</si>
  <si>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</si>
  <si>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</si>
  <si>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</si>
  <si>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</si>
  <si>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</si>
  <si>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</si>
  <si>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</si>
  <si>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</si>
  <si>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</si>
  <si>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</si>
  <si>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</si>
  <si>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</si>
  <si>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</si>
  <si>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</si>
  <si>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</si>
  <si>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</si>
  <si>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</si>
  <si>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</si>
  <si>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</si>
  <si>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</si>
  <si>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</si>
  <si>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</si>
  <si>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</si>
  <si>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</si>
  <si>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</si>
  <si>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</si>
  <si>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</si>
  <si>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</si>
  <si>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</si>
  <si>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</si>
  <si>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</si>
  <si>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</si>
  <si>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</si>
  <si>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</si>
  <si>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</si>
  <si>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</si>
  <si>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</si>
  <si>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</si>
  <si>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</si>
  <si>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</si>
  <si>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</si>
  <si>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</si>
  <si>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</si>
  <si>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</si>
  <si>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</si>
  <si>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</si>
  <si>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</si>
  <si>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</si>
  <si>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</si>
  <si>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</si>
  <si>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</si>
  <si>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</si>
  <si>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</si>
  <si>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</si>
  <si>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</si>
  <si>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</si>
  <si>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</si>
  <si>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</si>
  <si>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</si>
  <si>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</si>
  <si>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</si>
  <si>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</si>
  <si>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</si>
  <si>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</si>
  <si>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</si>
  <si>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</si>
  <si>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</si>
  <si>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</si>
  <si>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</si>
  <si>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</si>
  <si>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</si>
  <si>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</si>
  <si>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</si>
  <si>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</si>
  <si>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</si>
  <si>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</si>
  <si>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</si>
  <si>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</si>
  <si>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</si>
  <si>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</si>
  <si>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</si>
  <si>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</si>
  <si>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</si>
  <si>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</si>
  <si>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</si>
  <si>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</si>
  <si>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</si>
  <si>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</si>
  <si>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</si>
  <si>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</si>
  <si>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</si>
  <si>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</si>
  <si>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</si>
  <si>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</si>
  <si>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</si>
  <si>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</si>
  <si>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</si>
  <si>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</si>
  <si>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</si>
  <si>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</si>
  <si>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</si>
  <si>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</si>
  <si>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</si>
  <si>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</si>
  <si>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</si>
  <si>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</si>
  <si>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</si>
  <si>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</si>
  <si>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</si>
  <si>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</si>
  <si>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</si>
  <si>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</si>
  <si>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</si>
  <si>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</si>
  <si>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</si>
  <si>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</si>
  <si>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</si>
  <si>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</si>
  <si>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</si>
  <si>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</si>
  <si>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</si>
  <si>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</si>
  <si>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</si>
  <si>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</si>
  <si>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</si>
  <si>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</si>
  <si>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</si>
  <si>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</si>
  <si>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</si>
  <si>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</si>
  <si>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</si>
  <si>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</si>
  <si>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</si>
  <si>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</si>
  <si>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</si>
  <si>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</si>
  <si>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</si>
  <si>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</si>
  <si>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</si>
  <si>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</si>
  <si>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</si>
  <si>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</si>
  <si>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</si>
  <si>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</si>
  <si>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</si>
  <si>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</si>
  <si>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</si>
  <si>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</si>
  <si>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</si>
  <si>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</si>
  <si>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</si>
  <si>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</si>
  <si>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</si>
  <si>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</si>
  <si>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</si>
  <si>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</si>
  <si>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</si>
  <si>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</si>
  <si>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</si>
  <si>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</si>
  <si>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</si>
  <si>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</si>
  <si>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</si>
  <si>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</si>
  <si>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</si>
  <si>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</si>
  <si>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</si>
  <si>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</si>
  <si>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</si>
  <si>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</si>
  <si>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</si>
  <si>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</si>
  <si>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</si>
  <si>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</si>
  <si>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</si>
  <si>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</si>
  <si>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</si>
  <si>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</si>
  <si>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</si>
  <si>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</si>
  <si>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</si>
  <si>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</si>
  <si>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</si>
  <si>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</si>
  <si>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</si>
  <si>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</si>
  <si>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</si>
  <si>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</si>
  <si>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</si>
  <si>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</si>
  <si>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</si>
  <si>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</si>
  <si>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</si>
  <si>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</si>
  <si>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</si>
  <si>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</si>
  <si>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</si>
  <si>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</si>
  <si>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</si>
  <si>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</si>
  <si>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</si>
  <si>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</si>
  <si>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</si>
  <si>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</si>
  <si>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</si>
  <si>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</si>
  <si>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</si>
  <si>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</si>
  <si>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</si>
  <si>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</si>
  <si>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</si>
  <si>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</si>
  <si>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</si>
  <si>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</si>
  <si>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</si>
  <si>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</si>
  <si>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</si>
  <si>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</si>
  <si>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</si>
  <si>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</si>
  <si>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</si>
  <si>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</si>
  <si>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</si>
  <si>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</si>
  <si>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</si>
  <si>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</si>
  <si>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</si>
  <si>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</si>
  <si>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</si>
  <si>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</si>
  <si>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</si>
  <si>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</si>
  <si>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</si>
  <si>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</si>
  <si>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</si>
  <si>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</si>
  <si>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</si>
  <si>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</si>
  <si>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</si>
  <si>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</si>
  <si>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</si>
  <si>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</si>
  <si>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</si>
  <si>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</si>
  <si>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</si>
  <si>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</si>
  <si>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</si>
  <si>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</si>
  <si>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</si>
  <si>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</si>
  <si>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</si>
  <si>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</si>
  <si>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</si>
  <si>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</si>
  <si>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</si>
  <si>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</si>
  <si>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</si>
  <si>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</si>
  <si>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</si>
  <si>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</si>
  <si>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</si>
  <si>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</si>
  <si>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</si>
  <si>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</si>
  <si>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</si>
  <si>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</si>
  <si>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</si>
  <si>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</si>
  <si>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</si>
  <si>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</si>
  <si>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</si>
  <si>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</si>
  <si>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</si>
  <si>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</si>
  <si>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</si>
  <si>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</si>
  <si>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</si>
  <si>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</si>
  <si>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</si>
  <si>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</si>
  <si>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</si>
  <si>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</si>
  <si>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</si>
  <si>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</si>
  <si>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</si>
  <si>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</si>
  <si>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</si>
  <si>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</si>
  <si>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</si>
  <si>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</si>
  <si>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</si>
  <si>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</si>
  <si>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</si>
  <si>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</si>
  <si>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</si>
  <si>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</si>
  <si>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</si>
  <si>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</si>
  <si>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</si>
  <si>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</si>
  <si>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</si>
  <si>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</si>
  <si>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</si>
  <si>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</si>
  <si>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</si>
  <si>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</si>
  <si>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</si>
  <si>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</si>
  <si>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</si>
  <si>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</si>
  <si>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</si>
  <si>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</si>
  <si>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</si>
  <si>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</si>
  <si>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</si>
  <si>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</si>
  <si>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</si>
  <si>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</si>
  <si>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</si>
  <si>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</si>
  <si>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</si>
  <si>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</si>
  <si>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</si>
  <si>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</si>
  <si>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</si>
  <si>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</si>
  <si>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</si>
  <si>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</si>
  <si>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</si>
  <si>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</si>
  <si>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</si>
  <si>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</si>
  <si>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</si>
  <si>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</si>
  <si>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</si>
  <si>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</si>
  <si>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</si>
  <si>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</si>
  <si>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</si>
  <si>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</si>
  <si>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</si>
  <si>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</si>
  <si>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</si>
  <si>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</si>
  <si>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</si>
  <si>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</si>
  <si>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</si>
  <si>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</si>
  <si>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</si>
  <si>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</si>
  <si>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</si>
  <si>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</si>
  <si>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</si>
  <si>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</si>
  <si>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</si>
  <si>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</si>
  <si>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</si>
  <si>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</si>
  <si>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</si>
  <si>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</si>
  <si>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</si>
  <si>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</si>
  <si>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</si>
  <si>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</si>
  <si>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</si>
  <si>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</si>
  <si>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</si>
  <si>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</si>
  <si>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</si>
  <si>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</si>
  <si>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</si>
  <si>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</si>
  <si>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</si>
  <si>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</si>
  <si>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</si>
  <si>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</si>
  <si>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</si>
  <si>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</si>
  <si>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</si>
  <si>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</si>
  <si>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</si>
  <si>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</si>
  <si>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</si>
  <si>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</si>
  <si>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</si>
  <si>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</si>
  <si>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</si>
  <si>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</si>
  <si>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</si>
  <si>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</si>
  <si>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</si>
  <si>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</si>
  <si>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</si>
  <si>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</si>
  <si>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</si>
  <si>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</si>
  <si>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</si>
  <si>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</si>
  <si>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</si>
  <si>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</si>
  <si>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</si>
  <si>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</si>
  <si>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</si>
  <si>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</si>
  <si>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</si>
  <si>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</si>
  <si>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</si>
  <si>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</si>
  <si>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</si>
  <si>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</si>
  <si>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</si>
  <si>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</si>
  <si>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</si>
  <si>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</si>
  <si>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</si>
  <si>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</si>
  <si>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</si>
  <si>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</si>
  <si>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</si>
  <si>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</si>
  <si>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</si>
  <si>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</si>
  <si>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</si>
  <si>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</si>
  <si>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</si>
  <si>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</si>
  <si>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</si>
  <si>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</si>
  <si>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</si>
  <si>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</si>
  <si>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</si>
  <si>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</si>
  <si>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</si>
  <si>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</si>
  <si>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</si>
  <si>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</si>
  <si>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</si>
  <si>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</si>
  <si>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</si>
  <si>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</si>
  <si>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</si>
  <si>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</si>
  <si>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</si>
  <si>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</si>
  <si>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</si>
  <si>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</si>
  <si>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</si>
  <si>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</si>
  <si>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</si>
  <si>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</si>
  <si>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</si>
  <si>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</si>
  <si>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</si>
  <si>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</si>
  <si>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</si>
  <si>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</si>
  <si>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</si>
  <si>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</si>
  <si>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</si>
  <si>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</si>
  <si>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</si>
  <si>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</si>
  <si>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</si>
  <si>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</si>
  <si>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</si>
  <si>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</si>
  <si>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</si>
  <si>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</si>
  <si>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</si>
  <si>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</si>
  <si>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</si>
  <si>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</si>
  <si>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</si>
  <si>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</si>
  <si>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</si>
  <si>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</si>
  <si>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</si>
  <si>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</si>
  <si>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</si>
  <si>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</si>
  <si>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</si>
  <si>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</si>
  <si>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</si>
  <si>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</si>
  <si>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</si>
  <si>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</si>
  <si>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</si>
  <si>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</si>
  <si>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</si>
  <si>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</si>
  <si>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</si>
  <si>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</si>
  <si>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</si>
  <si>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</si>
  <si>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</si>
  <si>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</si>
  <si>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</si>
  <si>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</si>
  <si>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</si>
  <si>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</si>
  <si>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</si>
  <si>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</si>
  <si>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</si>
  <si>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</si>
  <si>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</si>
  <si>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</si>
  <si>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</si>
  <si>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</si>
  <si>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</si>
  <si>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</si>
  <si>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</si>
  <si>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</si>
  <si>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</si>
  <si>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</si>
  <si>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</si>
  <si>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</si>
  <si>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</si>
  <si>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</si>
  <si>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</si>
  <si>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</si>
  <si>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</si>
  <si>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</si>
  <si>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</si>
  <si>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</si>
  <si>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</si>
  <si>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</si>
  <si>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</si>
  <si>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</si>
  <si>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</si>
  <si>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</si>
  <si>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</si>
  <si>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</si>
  <si>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</si>
  <si>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</si>
  <si>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</si>
  <si>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</si>
  <si>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</si>
  <si>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</si>
  <si>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</si>
  <si>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</si>
  <si>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</si>
  <si>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</si>
  <si>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</si>
  <si>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</si>
  <si>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</si>
  <si>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</si>
  <si>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</si>
  <si>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</si>
  <si>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</si>
  <si>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</si>
  <si>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</si>
  <si>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</si>
  <si>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</si>
  <si>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</si>
  <si>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</si>
  <si>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</si>
  <si>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</si>
  <si>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</si>
  <si>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</si>
  <si>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</si>
  <si>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</si>
  <si>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</si>
  <si>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</si>
  <si>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</si>
  <si>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</si>
  <si>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</si>
  <si>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</si>
  <si>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</si>
  <si>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</si>
  <si>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</si>
  <si>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</si>
  <si>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</si>
  <si>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</si>
  <si>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</si>
  <si>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</si>
  <si>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</si>
  <si>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</si>
  <si>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</si>
  <si>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</si>
  <si>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</si>
  <si>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</si>
  <si>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</si>
  <si>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</si>
  <si>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</si>
  <si>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</si>
  <si>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</si>
  <si>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</si>
  <si>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</si>
  <si>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</si>
  <si>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</si>
  <si>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</si>
  <si>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</si>
  <si>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</si>
  <si>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</si>
  <si>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</si>
  <si>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</si>
  <si>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</si>
  <si>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</si>
  <si>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</si>
  <si>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</si>
  <si>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</si>
  <si>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</si>
  <si>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</si>
  <si>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</si>
  <si>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</si>
  <si>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</si>
  <si>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</si>
  <si>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</si>
  <si>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</si>
  <si>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</si>
  <si>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</si>
  <si>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</si>
  <si>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</si>
  <si>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</si>
  <si>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</si>
  <si>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</si>
  <si>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</si>
  <si>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</si>
  <si>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</si>
  <si>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</si>
  <si>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</si>
  <si>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</si>
  <si>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</si>
  <si>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</si>
  <si>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</si>
  <si>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</si>
  <si>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</si>
  <si>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</si>
  <si>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</si>
  <si>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</si>
  <si>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</si>
  <si>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</si>
  <si>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</si>
  <si>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</si>
  <si>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</si>
  <si>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</si>
  <si>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</si>
  <si>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</si>
  <si>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</si>
  <si>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</si>
  <si>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</si>
  <si>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</si>
  <si>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</si>
  <si>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</si>
  <si>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</si>
  <si>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</si>
  <si>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</si>
  <si>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</si>
  <si>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</si>
  <si>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</si>
  <si>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</si>
  <si>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</si>
  <si>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</si>
  <si>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</si>
  <si>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</si>
  <si>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</si>
  <si>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</si>
  <si>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</si>
  <si>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</si>
  <si>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</si>
  <si>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</si>
  <si>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</si>
  <si>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</si>
  <si>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</si>
  <si>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</si>
  <si>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</si>
  <si>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</si>
  <si>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</si>
  <si>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</si>
  <si>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</si>
  <si>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</si>
  <si>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</si>
  <si>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</si>
  <si>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</si>
  <si>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</si>
  <si>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</si>
  <si>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</si>
  <si>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</si>
  <si>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</si>
  <si>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</si>
  <si>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</si>
  <si>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</si>
  <si>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</si>
  <si>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</si>
  <si>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</si>
  <si>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</si>
  <si>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</si>
  <si>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</si>
  <si>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</si>
  <si>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</si>
  <si>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</si>
  <si>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</si>
  <si>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</si>
  <si>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</si>
  <si>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</si>
  <si>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</si>
  <si>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</si>
  <si>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</si>
  <si>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</si>
  <si>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</si>
  <si>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</si>
  <si>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</si>
  <si>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</si>
  <si>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</si>
  <si>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</si>
  <si>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</si>
  <si>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</si>
  <si>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</si>
  <si>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</si>
  <si>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</si>
  <si>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</si>
  <si>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</si>
  <si>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</si>
  <si>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</si>
  <si>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</si>
  <si>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</si>
  <si>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</si>
  <si>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</si>
  <si>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</si>
  <si>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</si>
  <si>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</si>
  <si>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</si>
  <si>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</si>
  <si>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</si>
  <si>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</si>
  <si>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</si>
  <si>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</si>
  <si>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</si>
  <si>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</si>
  <si>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</si>
  <si>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</si>
  <si>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</si>
  <si>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</si>
  <si>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</si>
  <si>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</si>
  <si>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</si>
  <si>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</si>
  <si>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</si>
  <si>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</si>
  <si>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</si>
  <si>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</si>
  <si>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</si>
  <si>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</si>
  <si>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</si>
  <si>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</si>
  <si>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</si>
  <si>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</si>
  <si>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</si>
  <si>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</si>
  <si>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</si>
  <si>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</si>
  <si>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</si>
  <si>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</si>
  <si>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</si>
  <si>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</si>
  <si>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</si>
  <si>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</si>
  <si>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</si>
  <si>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</si>
  <si>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</si>
  <si>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</si>
  <si>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</si>
  <si>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</si>
  <si>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</si>
  <si>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</si>
  <si>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</si>
  <si>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</si>
  <si>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</si>
  <si>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</si>
  <si>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</si>
  <si>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</si>
  <si>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</si>
  <si>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</si>
  <si>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</si>
  <si>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</si>
  <si>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</si>
  <si>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</si>
  <si>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</si>
  <si>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</si>
  <si>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</si>
  <si>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</si>
  <si>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</si>
  <si>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</si>
  <si>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</si>
  <si>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</si>
  <si>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</si>
  <si>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</si>
  <si>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</si>
  <si>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</si>
  <si>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</si>
  <si>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</si>
  <si>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</si>
  <si>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</si>
  <si>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</si>
  <si>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</si>
  <si>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</si>
  <si>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</si>
  <si>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</si>
  <si>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</si>
  <si>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</si>
  <si>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</si>
  <si>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</si>
  <si>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</si>
  <si>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</si>
  <si>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</si>
  <si>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</si>
  <si>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</si>
  <si>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</si>
  <si>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</si>
  <si>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</si>
  <si>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</si>
  <si>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</si>
  <si>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</si>
  <si>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</si>
  <si>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</si>
  <si>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</si>
  <si>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</si>
  <si>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</si>
  <si>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</si>
  <si>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</si>
  <si>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</si>
  <si>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</si>
  <si>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</si>
  <si>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</si>
  <si>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</si>
  <si>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</si>
  <si>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</si>
  <si>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</si>
  <si>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</si>
  <si>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</si>
  <si>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</si>
  <si>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</si>
  <si>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</si>
  <si>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</si>
  <si>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</si>
  <si>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</si>
  <si>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</si>
  <si>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</si>
  <si>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</si>
  <si>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</si>
  <si>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</si>
  <si>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</si>
  <si>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</si>
  <si>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</si>
  <si>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</si>
  <si>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</si>
  <si>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</si>
  <si>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</si>
  <si>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</si>
  <si>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</si>
  <si>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</si>
  <si>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</si>
  <si>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</si>
  <si>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</si>
  <si>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</si>
  <si>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</si>
  <si>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</si>
  <si>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</si>
  <si>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</si>
  <si>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</si>
  <si>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</si>
  <si>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</si>
  <si>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</si>
  <si>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</si>
  <si>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</si>
  <si>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</si>
  <si>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</si>
  <si>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</si>
  <si>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</si>
  <si>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</si>
  <si>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</si>
  <si>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</si>
  <si>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</si>
  <si>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</si>
  <si>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</si>
  <si>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</si>
  <si>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</si>
  <si>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</si>
  <si>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</si>
  <si>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</si>
  <si>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</si>
  <si>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</si>
  <si>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</si>
  <si>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</si>
  <si>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</si>
  <si>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</si>
  <si>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</si>
  <si>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</si>
  <si>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</si>
  <si>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</si>
  <si>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</si>
  <si>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</si>
  <si>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</si>
  <si>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</si>
  <si>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</si>
  <si>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</si>
  <si>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</si>
  <si>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</si>
  <si>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</si>
  <si>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</si>
  <si>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</si>
  <si>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</si>
  <si>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</si>
  <si>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</si>
  <si>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</si>
  <si>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</si>
  <si>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</si>
  <si>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</si>
  <si>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</si>
  <si>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</si>
  <si>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</si>
  <si>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</si>
  <si>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</si>
  <si>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</si>
  <si>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</si>
  <si>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</si>
  <si>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</si>
  <si>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</si>
  <si>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</si>
  <si>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</si>
  <si>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</si>
  <si>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</si>
  <si>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</si>
  <si>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</si>
  <si>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</si>
  <si>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</si>
  <si>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</si>
  <si>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</si>
  <si>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</si>
  <si>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</si>
  <si>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</si>
  <si>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</si>
  <si>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</si>
  <si>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</si>
  <si>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</si>
  <si>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</si>
  <si>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</si>
  <si>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</si>
  <si>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</si>
  <si>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</si>
  <si>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</si>
  <si>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</si>
  <si>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</si>
  <si>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</si>
  <si>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</si>
  <si>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</si>
  <si>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</si>
  <si>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</si>
  <si>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</si>
  <si>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</si>
  <si>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</si>
  <si>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</si>
  <si>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</si>
  <si>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</si>
  <si>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</si>
  <si>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</si>
  <si>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</si>
  <si>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</si>
  <si>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</si>
  <si>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</si>
  <si>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</si>
  <si>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</si>
  <si>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</si>
  <si>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</si>
  <si>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</si>
  <si>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</si>
  <si>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</si>
  <si>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</si>
  <si>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</si>
  <si>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</si>
  <si>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</si>
  <si>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</si>
  <si>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</si>
  <si>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</si>
  <si>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</si>
  <si>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</si>
  <si>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</si>
  <si>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</si>
  <si>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</si>
  <si>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</si>
  <si>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</si>
  <si>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</si>
  <si>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</si>
  <si>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</si>
  <si>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</si>
  <si>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</si>
  <si>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</si>
  <si>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</si>
  <si>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</si>
  <si>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</si>
  <si>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</si>
  <si>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</si>
  <si>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</si>
  <si>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</si>
  <si>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</si>
  <si>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</si>
  <si>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</si>
  <si>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</si>
  <si>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</si>
  <si>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</si>
  <si>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</si>
  <si>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</si>
  <si>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</si>
  <si>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</si>
  <si>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</si>
  <si>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</si>
  <si>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</si>
  <si>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</si>
  <si>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</si>
  <si>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</si>
  <si>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</si>
  <si>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</si>
  <si>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</si>
  <si>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</si>
  <si>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</si>
  <si>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</si>
  <si>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</si>
  <si>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</si>
  <si>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</si>
  <si>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</si>
  <si>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</si>
  <si>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</si>
  <si>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</si>
  <si>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</si>
  <si>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</si>
  <si>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</si>
  <si>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</si>
  <si>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</si>
  <si>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</si>
  <si>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</si>
  <si>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</si>
  <si>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</si>
  <si>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</si>
  <si>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</si>
  <si>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</si>
  <si>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</si>
  <si>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</si>
  <si>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</si>
  <si>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</si>
  <si>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</si>
  <si>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</si>
  <si>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</si>
  <si>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</si>
  <si>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</si>
  <si>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</si>
  <si>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</si>
  <si>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</si>
  <si>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</si>
  <si>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</si>
  <si>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</si>
  <si>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</si>
  <si>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</si>
  <si>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</si>
  <si>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</si>
  <si>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</si>
  <si>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</si>
  <si>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</si>
  <si>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</si>
  <si>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</si>
  <si>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</si>
  <si>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</si>
  <si>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</si>
  <si>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</si>
  <si>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</si>
  <si>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</si>
  <si>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</si>
  <si>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</si>
  <si>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</si>
  <si>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</si>
  <si>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</si>
  <si>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</si>
  <si>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</si>
  <si>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</si>
  <si>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</si>
  <si>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</si>
  <si>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</si>
  <si>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</si>
  <si>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</si>
  <si>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</si>
  <si>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</si>
  <si>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</si>
  <si>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</si>
  <si>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</si>
  <si>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</si>
  <si>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</si>
  <si>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</si>
  <si>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</si>
  <si>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</si>
  <si>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</si>
  <si>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</si>
  <si>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</si>
  <si>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</si>
  <si>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</si>
  <si>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</si>
  <si>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</si>
  <si>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</si>
  <si>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</si>
  <si>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</si>
  <si>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</si>
  <si>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</si>
  <si>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</si>
  <si>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</si>
  <si>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</si>
  <si>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</si>
  <si>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</si>
  <si>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</si>
  <si>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</si>
  <si>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</si>
  <si>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</si>
  <si>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</si>
  <si>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</si>
  <si>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</si>
  <si>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</si>
  <si>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</si>
  <si>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</si>
  <si>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</si>
  <si>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</si>
  <si>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</si>
  <si>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</si>
  <si>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</si>
  <si>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</si>
  <si>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</si>
  <si>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</si>
  <si>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</si>
  <si>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</si>
  <si>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</si>
  <si>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</si>
  <si>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</si>
  <si>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</si>
  <si>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</si>
  <si>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</si>
  <si>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</si>
  <si>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</si>
  <si>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</si>
  <si>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</si>
  <si>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</si>
  <si>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</si>
  <si>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</si>
  <si>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</si>
  <si>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</si>
  <si>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</si>
  <si>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</si>
  <si>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</si>
  <si>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</si>
  <si>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</si>
  <si>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</si>
  <si>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</si>
  <si>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</si>
  <si>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</si>
  <si>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</si>
  <si>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</si>
  <si>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</si>
  <si>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</si>
  <si>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</si>
  <si>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</si>
  <si>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</si>
  <si>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</si>
  <si>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</si>
  <si>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</si>
  <si>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</si>
  <si>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</si>
  <si>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</si>
  <si>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</si>
  <si>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</si>
  <si>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</si>
  <si>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</si>
  <si>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</si>
  <si>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</si>
  <si>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</si>
  <si>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</si>
  <si>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</si>
  <si>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</si>
  <si>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</si>
  <si>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</si>
  <si>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</si>
  <si>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</si>
  <si>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</si>
  <si>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</si>
  <si>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</si>
  <si>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</si>
  <si>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</si>
  <si>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</si>
  <si>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</si>
  <si>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</si>
  <si>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</si>
  <si>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</si>
  <si>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</si>
  <si>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</si>
  <si>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</si>
  <si>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</si>
  <si>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</si>
  <si>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</si>
  <si>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</si>
  <si>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</si>
  <si>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</si>
  <si>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</si>
  <si>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</si>
  <si>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</si>
  <si>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</si>
  <si>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</si>
  <si>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</si>
  <si>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</si>
  <si>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</si>
  <si>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</si>
  <si>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</si>
  <si>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</si>
  <si>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</si>
  <si>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</si>
  <si>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</si>
  <si>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</si>
  <si>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</si>
  <si>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</si>
  <si>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</si>
  <si>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</si>
  <si>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</si>
  <si>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</si>
  <si>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</si>
  <si>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</si>
  <si>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</si>
  <si>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</si>
  <si>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</si>
  <si>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</si>
  <si>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</si>
  <si>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</si>
  <si>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</si>
  <si>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</si>
  <si>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</si>
  <si>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</si>
  <si>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</si>
  <si>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</si>
  <si>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</si>
  <si>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</si>
  <si>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</si>
  <si>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</si>
  <si>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</si>
  <si>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</si>
  <si>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</si>
  <si>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</si>
  <si>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</si>
  <si>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</si>
  <si>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</si>
  <si>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</si>
  <si>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</si>
  <si>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</si>
  <si>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</si>
  <si>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</si>
  <si>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</si>
  <si>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</si>
  <si>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</si>
  <si>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</si>
  <si>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</si>
  <si>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</si>
  <si>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</si>
  <si>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</si>
  <si>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</si>
  <si>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</si>
  <si>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</si>
  <si>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</si>
  <si>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</si>
  <si>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</si>
  <si>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</si>
  <si>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</si>
  <si>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</si>
  <si>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</si>
  <si>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</si>
  <si>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</si>
  <si>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</si>
  <si>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</si>
  <si>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</si>
  <si>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</si>
  <si>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</si>
  <si>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</si>
  <si>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</si>
  <si>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</si>
  <si>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</si>
  <si>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</si>
  <si>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</si>
  <si>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</si>
  <si>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</si>
  <si>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</si>
  <si>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</si>
  <si>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</si>
  <si>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</si>
  <si>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</si>
  <si>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</si>
  <si>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</si>
  <si>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</si>
  <si>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</si>
  <si>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</si>
  <si>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</si>
  <si>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</si>
  <si>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</si>
  <si>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</si>
  <si>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</si>
  <si>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</si>
  <si>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</si>
  <si>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</si>
  <si>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</si>
  <si>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</si>
  <si>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</si>
  <si>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</si>
  <si>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</si>
  <si>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</si>
  <si>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</si>
  <si>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</si>
  <si>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</si>
  <si>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</si>
  <si>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</si>
  <si>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</si>
  <si>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</si>
  <si>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</si>
  <si>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</si>
  <si>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</si>
  <si>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</si>
  <si>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</si>
  <si>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</si>
  <si>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</si>
  <si>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</si>
  <si>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</si>
  <si>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</si>
  <si>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</si>
  <si>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</si>
  <si>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</si>
  <si>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</si>
  <si>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</si>
  <si>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</si>
  <si>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</si>
  <si>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</si>
  <si>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</si>
  <si>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</si>
  <si>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</si>
  <si>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</si>
  <si>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</si>
  <si>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</si>
  <si>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</si>
  <si>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</si>
  <si>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</si>
  <si>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</si>
  <si>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</si>
  <si>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</si>
  <si>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</si>
  <si>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</si>
  <si>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</si>
  <si>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</si>
  <si>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</si>
  <si>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</si>
  <si>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</si>
  <si>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</si>
  <si>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</si>
  <si>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</si>
  <si>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</si>
  <si>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</si>
  <si>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</si>
  <si>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</si>
  <si>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</si>
  <si>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</si>
  <si>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</si>
  <si>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</si>
  <si>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</si>
  <si>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</si>
  <si>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</si>
  <si>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</si>
  <si>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</si>
  <si>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</si>
  <si>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</si>
  <si>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</si>
  <si>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</si>
  <si>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</si>
  <si>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</si>
  <si>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</si>
  <si>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</si>
  <si>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</si>
  <si>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</si>
  <si>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</si>
  <si>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</si>
  <si>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</si>
  <si>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</si>
  <si>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</si>
  <si>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</si>
  <si>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</si>
  <si>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</si>
  <si>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</si>
  <si>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</si>
  <si>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</si>
  <si>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</si>
  <si>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</si>
  <si>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</si>
  <si>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</si>
  <si>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</si>
  <si>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</si>
  <si>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</si>
  <si>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</si>
  <si>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</si>
  <si>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</si>
  <si>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</si>
  <si>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</si>
  <si>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</si>
  <si>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</si>
  <si>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</si>
  <si>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</si>
  <si>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</si>
  <si>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</si>
  <si>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</si>
  <si>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</si>
  <si>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</si>
  <si>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</si>
  <si>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</si>
  <si>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</si>
  <si>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</si>
  <si>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</si>
  <si>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</si>
  <si>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</si>
  <si>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</si>
  <si>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</si>
  <si>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</si>
  <si>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</si>
  <si>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</si>
  <si>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</si>
  <si>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</si>
  <si>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</si>
  <si>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</si>
  <si>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</si>
  <si>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</si>
  <si>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</si>
  <si>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</si>
  <si>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</si>
  <si>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</si>
  <si>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</si>
  <si>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</si>
  <si>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</si>
  <si>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</si>
  <si>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</si>
  <si>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</si>
  <si>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</si>
  <si>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</si>
  <si>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</si>
  <si>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</si>
  <si>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</si>
  <si>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</si>
  <si>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</si>
  <si>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</si>
  <si>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</si>
  <si>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</si>
  <si>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</si>
  <si>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</si>
  <si>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</si>
  <si>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</si>
  <si>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</si>
  <si>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</si>
  <si>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</si>
  <si>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</si>
  <si>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</si>
  <si>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</si>
  <si>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</si>
  <si>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</si>
  <si>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</si>
  <si>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</si>
  <si>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</si>
  <si>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</si>
  <si>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</si>
  <si>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</si>
  <si>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</si>
  <si>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</si>
  <si>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</si>
  <si>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</si>
  <si>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</si>
  <si>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</si>
  <si>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</si>
  <si>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</si>
  <si>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</si>
  <si>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</si>
  <si>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</si>
  <si>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</si>
  <si>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</si>
  <si>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</si>
  <si>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</si>
  <si>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</si>
  <si>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</si>
  <si>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</si>
  <si>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</si>
  <si>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</si>
  <si>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</si>
  <si>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</si>
  <si>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</si>
  <si>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</si>
  <si>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</si>
  <si>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</si>
  <si>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</si>
  <si>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</si>
  <si>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</si>
  <si>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</si>
  <si>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</si>
  <si>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</si>
  <si>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</si>
  <si>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</si>
  <si>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</si>
  <si>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</si>
  <si>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</si>
  <si>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</si>
  <si>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</si>
  <si>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</si>
  <si>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</si>
  <si>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</si>
  <si>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</si>
  <si>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</si>
  <si>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</si>
  <si>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</si>
  <si>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</si>
  <si>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</si>
  <si>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</si>
  <si>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</si>
  <si>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</si>
  <si>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</si>
  <si>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</si>
  <si>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</si>
  <si>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</si>
  <si>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</si>
  <si>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</si>
  <si>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</si>
  <si>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</si>
  <si>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</si>
  <si>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</si>
  <si>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</si>
  <si>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</si>
  <si>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</si>
  <si>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</si>
  <si>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</si>
  <si>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</si>
  <si>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</si>
  <si>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</si>
  <si>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</si>
  <si>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</si>
  <si>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</si>
  <si>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</si>
  <si>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</si>
  <si>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</si>
  <si>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</si>
  <si>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</si>
  <si>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</si>
  <si>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</si>
  <si>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</si>
  <si>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</si>
  <si>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</si>
  <si>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</si>
  <si>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</si>
  <si>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</si>
  <si>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</si>
  <si>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</si>
  <si>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</si>
  <si>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</si>
  <si>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</si>
  <si>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</si>
  <si>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</si>
  <si>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</si>
  <si>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</si>
  <si>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</si>
  <si>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</si>
  <si>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</si>
  <si>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</si>
  <si>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</si>
  <si>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</si>
  <si>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</si>
  <si>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</si>
  <si>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</si>
  <si>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</si>
  <si>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</si>
  <si>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</si>
  <si>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</si>
  <si>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</si>
  <si>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</si>
  <si>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</si>
  <si>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</si>
  <si>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</si>
  <si>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</si>
  <si>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</si>
  <si>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</si>
  <si>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</si>
  <si>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</si>
  <si>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</si>
  <si>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</si>
  <si>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</si>
  <si>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</si>
  <si>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</si>
  <si>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</si>
  <si>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</si>
  <si>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</si>
  <si>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</si>
  <si>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</si>
  <si>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</si>
  <si>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</si>
  <si>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</si>
  <si>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</si>
  <si>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</si>
  <si>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</si>
  <si>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</si>
  <si>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</si>
  <si>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</si>
  <si>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</si>
  <si>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</si>
  <si>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</si>
  <si>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</si>
  <si>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</si>
  <si>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</si>
  <si>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</si>
  <si>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</si>
  <si>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</si>
  <si>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</si>
  <si>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</si>
  <si>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</si>
  <si>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</si>
  <si>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</si>
  <si>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</si>
  <si>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</si>
  <si>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</si>
  <si>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</si>
  <si>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</si>
  <si>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</si>
  <si>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</si>
  <si>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</si>
  <si>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</si>
  <si>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</si>
  <si>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</si>
  <si>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</si>
  <si>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</si>
  <si>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</si>
  <si>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</si>
  <si>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</si>
  <si>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</si>
  <si>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</si>
  <si>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</si>
  <si>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</si>
  <si>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</si>
  <si>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</si>
  <si>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</si>
  <si>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</si>
  <si>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</si>
  <si>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</si>
  <si>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</si>
  <si>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</si>
  <si>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</si>
  <si>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</si>
  <si>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</si>
  <si>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</si>
  <si>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</si>
  <si>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</si>
  <si>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</si>
  <si>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</si>
  <si>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</si>
  <si>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</si>
  <si>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</si>
  <si>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</si>
  <si>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</si>
  <si>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</si>
  <si>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</si>
  <si>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</si>
  <si>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</si>
  <si>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</si>
  <si>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</si>
  <si>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</si>
  <si>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</si>
  <si>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</si>
  <si>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</si>
  <si>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</si>
  <si>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</si>
  <si>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</si>
  <si>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</si>
  <si>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</si>
  <si>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</si>
  <si>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</si>
  <si>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</si>
  <si>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</si>
  <si>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</si>
  <si>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</si>
  <si>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</si>
  <si>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</si>
  <si>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</si>
  <si>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</si>
  <si>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</si>
  <si>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</si>
  <si>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</si>
  <si>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</si>
  <si>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</si>
  <si>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</si>
  <si>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</si>
  <si>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</si>
  <si>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</si>
  <si>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</si>
  <si>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</si>
  <si>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</si>
  <si>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</si>
  <si>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</si>
  <si>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</si>
  <si>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</si>
  <si>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</si>
  <si>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</si>
  <si>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</si>
  <si>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</si>
  <si>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</si>
  <si>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</si>
  <si>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</si>
  <si>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</si>
  <si>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</si>
  <si>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</si>
  <si>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</si>
  <si>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</si>
  <si>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</si>
  <si>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</si>
  <si>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</si>
  <si>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</si>
  <si>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</si>
  <si>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</si>
  <si>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</si>
  <si>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</si>
  <si>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</si>
  <si>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</si>
  <si>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</si>
  <si>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</si>
  <si>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</si>
  <si>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</si>
  <si>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</si>
  <si>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</si>
  <si>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</si>
  <si>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</si>
  <si>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</si>
  <si>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</si>
  <si>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</si>
  <si>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</si>
  <si>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</si>
  <si>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</si>
  <si>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</si>
  <si>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</si>
  <si>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</si>
  <si>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</si>
  <si>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</si>
  <si>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</si>
  <si>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</si>
  <si>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</si>
  <si>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</si>
  <si>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</si>
  <si>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</si>
  <si>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</si>
  <si>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</si>
  <si>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</si>
  <si>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</si>
  <si>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</si>
  <si>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</si>
  <si>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</si>
  <si>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</si>
  <si>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</si>
  <si>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</si>
  <si>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</si>
  <si>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</si>
  <si>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</si>
  <si>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</si>
  <si>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</si>
  <si>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</si>
  <si>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</si>
  <si>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</si>
  <si>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</si>
  <si>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</si>
  <si>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</si>
  <si>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</si>
  <si>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</si>
  <si>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</si>
  <si>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</si>
  <si>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</si>
  <si>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</si>
  <si>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</si>
  <si>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</si>
  <si>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</si>
  <si>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</si>
  <si>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</si>
  <si>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</si>
  <si>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</si>
  <si>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</si>
  <si>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</si>
  <si>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</si>
  <si>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</si>
  <si>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</si>
  <si>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</si>
  <si>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</si>
  <si>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</si>
  <si>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</si>
  <si>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</si>
  <si>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</si>
  <si>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</si>
  <si>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</si>
  <si>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</si>
  <si>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</si>
  <si>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</si>
  <si>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</si>
  <si>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</si>
  <si>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</si>
  <si>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</si>
  <si>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</si>
  <si>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</si>
  <si>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</si>
  <si>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</si>
  <si>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</si>
  <si>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</si>
  <si>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</si>
  <si>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</si>
  <si>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</si>
  <si>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</si>
  <si>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</si>
  <si>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</si>
  <si>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</si>
  <si>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</si>
  <si>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</si>
  <si>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</si>
  <si>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</si>
  <si>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</si>
  <si>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</si>
  <si>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</si>
  <si>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</si>
  <si>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</si>
  <si>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</si>
  <si>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</si>
  <si>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</si>
  <si>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</si>
  <si>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</si>
  <si>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</si>
  <si>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</si>
  <si>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</si>
  <si>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</si>
  <si>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</si>
  <si>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</si>
  <si>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</si>
  <si>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</si>
  <si>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</si>
  <si>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</si>
  <si>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</si>
  <si>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</si>
  <si>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</si>
  <si>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</si>
  <si>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</si>
  <si>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</si>
  <si>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</si>
  <si>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</si>
  <si>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</si>
  <si>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</si>
  <si>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</si>
  <si>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</si>
  <si>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</si>
  <si>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</si>
  <si>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</si>
  <si>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</si>
  <si>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</si>
  <si>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</si>
  <si>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</si>
  <si>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</si>
  <si>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</si>
  <si>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</si>
  <si>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</si>
  <si>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</si>
  <si>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</si>
  <si>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</si>
  <si>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</si>
  <si>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</si>
  <si>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</si>
  <si>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</si>
  <si>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</si>
  <si>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</si>
  <si>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</si>
  <si>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</si>
  <si>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</si>
  <si>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</si>
  <si>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</si>
  <si>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</si>
  <si>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</si>
  <si>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</si>
  <si>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</si>
  <si>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</si>
  <si>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</si>
  <si>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</si>
  <si>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</si>
  <si>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</si>
  <si>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</si>
  <si>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</si>
  <si>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</si>
  <si>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</si>
  <si>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</si>
  <si>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</si>
  <si>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</si>
  <si>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</si>
  <si>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</si>
  <si>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</si>
  <si>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</si>
  <si>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</si>
  <si>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</si>
  <si>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</si>
  <si>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</si>
  <si>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</si>
  <si>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</si>
  <si>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</si>
  <si>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</si>
  <si>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</si>
  <si>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</si>
  <si>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</si>
  <si>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</si>
  <si>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</si>
  <si>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</si>
  <si>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</si>
  <si>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</si>
  <si>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</si>
  <si>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</si>
  <si>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</si>
  <si>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</si>
  <si>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</si>
  <si>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</si>
  <si>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</si>
  <si>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</si>
  <si>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</si>
  <si>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</si>
  <si>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</si>
  <si>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</si>
  <si>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</si>
  <si>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</si>
  <si>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</si>
  <si>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</si>
  <si>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</si>
  <si>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</si>
  <si>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</si>
  <si>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</si>
  <si>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</si>
  <si>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</si>
  <si>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</si>
  <si>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</si>
  <si>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</si>
  <si>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</si>
  <si>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</si>
  <si>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</si>
  <si>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</si>
  <si>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</si>
  <si>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</si>
  <si>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</si>
  <si>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</si>
  <si>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</si>
  <si>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</si>
  <si>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</si>
  <si>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</si>
  <si>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</si>
  <si>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</si>
  <si>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</si>
  <si>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</si>
  <si>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</si>
  <si>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</si>
  <si>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</si>
  <si>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</si>
  <si>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</si>
  <si>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</si>
  <si>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</si>
  <si>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</si>
  <si>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</si>
  <si>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</si>
  <si>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</si>
  <si>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</si>
  <si>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</si>
  <si>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</si>
  <si>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</si>
  <si>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</si>
  <si>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</si>
  <si>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</si>
  <si>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</si>
  <si>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</si>
  <si>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</si>
  <si>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</si>
  <si>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</si>
  <si>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</si>
  <si>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</si>
  <si>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</si>
  <si>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</si>
  <si>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</si>
  <si>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</si>
  <si>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</si>
  <si>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</si>
  <si>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</si>
  <si>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</si>
  <si>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</si>
  <si>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</si>
  <si>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</si>
  <si>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</si>
  <si>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</si>
  <si>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</si>
  <si>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</si>
  <si>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</si>
  <si>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</si>
  <si>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</si>
  <si>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</si>
  <si>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</si>
  <si>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</si>
  <si>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</si>
  <si>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</si>
  <si>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</si>
  <si>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</si>
  <si>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</si>
  <si>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</si>
  <si>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</si>
  <si>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</si>
  <si>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</si>
  <si>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</si>
  <si>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</si>
  <si>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</si>
  <si>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</si>
  <si>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</si>
  <si>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</si>
  <si>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</si>
  <si>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</si>
  <si>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</si>
  <si>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</si>
  <si>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</si>
  <si>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</si>
  <si>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</si>
  <si>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</si>
  <si>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</si>
  <si>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</si>
  <si>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</si>
  <si>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</si>
  <si>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</si>
  <si>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</si>
  <si>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</si>
  <si>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</si>
  <si>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</si>
  <si>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</si>
  <si>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</si>
  <si>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</si>
  <si>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</si>
  <si>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</si>
  <si>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</si>
  <si>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</si>
  <si>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</si>
  <si>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</si>
  <si>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</si>
  <si>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</si>
  <si>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</si>
  <si>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</si>
  <si>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</si>
  <si>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</si>
  <si>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</si>
  <si>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</si>
  <si>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</si>
  <si>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</si>
  <si>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</si>
  <si>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</si>
  <si>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</si>
  <si>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</si>
  <si>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</si>
  <si>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</si>
  <si>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</si>
  <si>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</si>
  <si>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</si>
  <si>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</si>
  <si>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</si>
  <si>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</si>
  <si>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</si>
  <si>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</si>
  <si>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</si>
  <si>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</si>
  <si>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</si>
  <si>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</si>
  <si>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</si>
  <si>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</si>
  <si>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</si>
  <si>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</si>
  <si>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</si>
  <si>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</si>
  <si>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</si>
  <si>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</si>
  <si>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</si>
  <si>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</si>
  <si>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</si>
  <si>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</si>
  <si>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</si>
  <si>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</si>
  <si>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</si>
  <si>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</si>
  <si>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</si>
  <si>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</si>
  <si>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</si>
  <si>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</si>
  <si>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</si>
  <si>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</si>
  <si>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</si>
  <si>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</si>
  <si>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</si>
  <si>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</si>
  <si>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</si>
  <si>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</si>
  <si>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</si>
  <si>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</si>
  <si>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</si>
  <si>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</si>
  <si>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</si>
  <si>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</si>
  <si>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</si>
  <si>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</si>
  <si>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</si>
  <si>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</si>
  <si>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</si>
  <si>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</si>
  <si>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</si>
  <si>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</si>
  <si>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</si>
  <si>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</si>
  <si>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</si>
  <si>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</si>
  <si>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</si>
  <si>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</si>
  <si>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</si>
  <si>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</si>
  <si>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</si>
  <si>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</si>
  <si>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</si>
  <si>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</si>
  <si>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</si>
  <si>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</si>
  <si>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</si>
  <si>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</si>
  <si>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</si>
  <si>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</si>
  <si>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</si>
  <si>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</si>
  <si>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</si>
  <si>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</si>
  <si>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</si>
  <si>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</si>
  <si>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</si>
  <si>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</si>
  <si>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</si>
  <si>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</si>
  <si>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</si>
  <si>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</si>
  <si>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</si>
  <si>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</si>
  <si>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</si>
  <si>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</si>
  <si>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</si>
  <si>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</si>
  <si>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</si>
  <si>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</si>
  <si>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</si>
  <si>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</si>
  <si>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</si>
  <si>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</si>
  <si>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</si>
  <si>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</si>
  <si>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</si>
  <si>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</si>
  <si>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</si>
  <si>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</si>
  <si>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</si>
  <si>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</si>
  <si>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</si>
  <si>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</si>
  <si>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</si>
  <si>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</si>
  <si>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</si>
  <si>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</si>
  <si>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</si>
  <si>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</si>
  <si>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</si>
  <si>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</si>
  <si>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</si>
  <si>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</si>
  <si>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</si>
  <si>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</si>
  <si>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</si>
  <si>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</si>
  <si>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</si>
  <si>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</si>
  <si>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</si>
  <si>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</si>
  <si>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</si>
  <si>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</si>
  <si>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</si>
  <si>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</si>
  <si>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</si>
  <si>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</si>
  <si>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</si>
  <si>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</si>
  <si>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</si>
  <si>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</si>
  <si>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</si>
  <si>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</si>
  <si>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</si>
  <si>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</si>
  <si>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</si>
  <si>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</si>
  <si>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</si>
  <si>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</si>
  <si>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</si>
  <si>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</si>
  <si>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</si>
  <si>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</si>
  <si>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</si>
  <si>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</si>
  <si>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</si>
  <si>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</si>
  <si>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</si>
  <si>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</si>
  <si>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</si>
  <si>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</si>
  <si>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</si>
  <si>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</si>
  <si>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</si>
  <si>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</si>
  <si>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</si>
  <si>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</si>
  <si>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</si>
  <si>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</si>
  <si>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</si>
  <si>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</si>
  <si>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</si>
  <si>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</si>
  <si>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</si>
  <si>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</si>
  <si>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</si>
  <si>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</si>
  <si>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</si>
  <si>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</si>
  <si>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</si>
  <si>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</si>
  <si>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</si>
  <si>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</si>
  <si>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</si>
  <si>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</si>
  <si>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</si>
  <si>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</si>
  <si>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</si>
  <si>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</si>
  <si>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</si>
  <si>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</si>
  <si>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</si>
  <si>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</si>
  <si>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</si>
  <si>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</si>
  <si>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</si>
  <si>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</si>
  <si>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</si>
  <si>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</si>
  <si>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</si>
  <si>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</si>
  <si>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</si>
  <si>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</si>
  <si>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</si>
  <si>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</si>
  <si>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</si>
  <si>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</si>
  <si>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</si>
  <si>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</si>
  <si>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</si>
  <si>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</si>
  <si>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</si>
  <si>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</si>
  <si>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</si>
  <si>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</si>
  <si>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</si>
  <si>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</si>
  <si>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</si>
  <si>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</si>
  <si>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</si>
  <si>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</si>
  <si>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</si>
  <si>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</si>
  <si>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</si>
  <si>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</si>
  <si>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</si>
  <si>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</si>
  <si>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</si>
  <si>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</si>
  <si>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</si>
  <si>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</si>
  <si>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</si>
  <si>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</si>
  <si>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</si>
  <si>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</si>
  <si>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</si>
  <si>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</si>
  <si>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</si>
  <si>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</si>
  <si>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</si>
  <si>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</si>
  <si>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</si>
  <si>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</si>
  <si>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</si>
  <si>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</si>
  <si>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</si>
  <si>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</si>
  <si>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</si>
  <si>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</si>
  <si>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</si>
  <si>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</si>
  <si>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</si>
  <si>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</si>
  <si>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</si>
  <si>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</si>
  <si>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</si>
  <si>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</si>
  <si>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</si>
  <si>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</si>
  <si>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</si>
  <si>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</si>
  <si>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</si>
  <si>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</si>
  <si>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</si>
  <si>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</si>
  <si>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</si>
  <si>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</si>
  <si>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</si>
  <si>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</si>
  <si>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</si>
  <si>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</si>
  <si>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</si>
  <si>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</si>
  <si>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</si>
  <si>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</si>
  <si>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</si>
  <si>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</si>
  <si>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</si>
  <si>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</si>
  <si>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</si>
  <si>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</si>
  <si>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</si>
  <si>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</si>
  <si>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</si>
  <si>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</si>
  <si>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</si>
  <si>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</si>
  <si>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</si>
  <si>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</si>
  <si>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</si>
  <si>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</si>
  <si>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</si>
  <si>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</si>
  <si>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</si>
  <si>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</si>
  <si>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</si>
  <si>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</si>
  <si>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</si>
  <si>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</si>
  <si>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</si>
  <si>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</si>
  <si>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</si>
  <si>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</si>
  <si>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</si>
  <si>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</si>
  <si>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</si>
  <si>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</si>
  <si>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</si>
  <si>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</si>
  <si>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</si>
  <si>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</si>
  <si>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</si>
  <si>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</si>
  <si>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</si>
  <si>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</si>
  <si>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</si>
  <si>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</si>
  <si>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</si>
  <si>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</si>
  <si>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</si>
  <si>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</si>
  <si>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</si>
  <si>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</si>
  <si>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</si>
  <si>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</si>
  <si>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</si>
  <si>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</si>
  <si>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</si>
  <si>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</si>
  <si>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</si>
  <si>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</si>
  <si>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</si>
  <si>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</si>
  <si>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</si>
  <si>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</si>
  <si>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</si>
  <si>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</si>
  <si>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</si>
  <si>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</si>
  <si>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</si>
  <si>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</si>
  <si>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</si>
  <si>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</si>
  <si>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</si>
  <si>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</si>
  <si>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</si>
  <si>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</si>
  <si>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</si>
  <si>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</si>
  <si>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</si>
  <si>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</si>
  <si>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</si>
  <si>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</si>
  <si>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</si>
  <si>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</si>
  <si>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</si>
  <si>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</si>
  <si>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</si>
  <si>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</si>
  <si>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</si>
  <si>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</si>
  <si>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</si>
  <si>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</si>
  <si>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</si>
  <si>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</si>
  <si>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</si>
  <si>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</si>
  <si>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</si>
  <si>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</si>
  <si>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</si>
  <si>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</si>
  <si>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</si>
  <si>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</si>
  <si>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</si>
  <si>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</si>
  <si>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</si>
  <si>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</si>
  <si>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</si>
  <si>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</si>
  <si>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</si>
  <si>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</si>
  <si>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</si>
  <si>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</si>
  <si>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</si>
  <si>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</si>
  <si>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</si>
  <si>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</si>
  <si>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</si>
  <si>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</si>
  <si>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</si>
  <si>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</si>
  <si>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</si>
  <si>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</si>
  <si>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</si>
  <si>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</si>
  <si>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</si>
  <si>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</si>
  <si>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</si>
  <si>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</si>
  <si>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</si>
  <si>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</si>
  <si>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</si>
  <si>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</si>
  <si>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</si>
  <si>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</si>
  <si>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</si>
  <si>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</si>
  <si>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</si>
  <si>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</si>
  <si>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</si>
  <si>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</si>
  <si>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</si>
  <si>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</si>
  <si>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</si>
  <si>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</si>
  <si>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</si>
  <si>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</si>
  <si>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</si>
  <si>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</si>
  <si>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</si>
  <si>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</si>
  <si>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</si>
  <si>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</si>
  <si>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</si>
  <si>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</si>
  <si>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</si>
  <si>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</si>
  <si>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</si>
  <si>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</si>
  <si>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</si>
  <si>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</si>
  <si>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</si>
  <si>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</si>
  <si>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</si>
  <si>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</si>
  <si>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</si>
  <si>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</si>
  <si>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</si>
  <si>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</si>
  <si>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</si>
  <si>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</si>
  <si>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</si>
  <si>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</si>
  <si>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</si>
  <si>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</si>
  <si>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</si>
  <si>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</si>
  <si>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</si>
  <si>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</si>
  <si>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</si>
  <si>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</si>
  <si>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</si>
  <si>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</si>
  <si>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</si>
  <si>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</si>
  <si>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</si>
  <si>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</si>
  <si>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</si>
  <si>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</si>
  <si>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</si>
  <si>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</si>
  <si>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</si>
  <si>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</si>
  <si>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</si>
  <si>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</si>
  <si>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</si>
  <si>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</si>
  <si>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</si>
  <si>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</si>
  <si>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</si>
  <si>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</si>
  <si>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</si>
  <si>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</si>
  <si>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</si>
  <si>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</si>
  <si>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</si>
  <si>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</si>
  <si>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</si>
  <si>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</si>
  <si>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</si>
  <si>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</si>
  <si>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</si>
  <si>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</si>
  <si>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</si>
  <si>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</si>
  <si>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</si>
  <si>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</si>
  <si>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</si>
  <si>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</si>
  <si>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</si>
  <si>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</si>
  <si>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</si>
  <si>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</si>
  <si>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</si>
  <si>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</si>
  <si>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</si>
  <si>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</si>
  <si>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</si>
  <si>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</si>
  <si>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</si>
  <si>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</si>
  <si>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</si>
  <si>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</si>
  <si>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</si>
  <si>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</si>
  <si>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</si>
  <si>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</si>
  <si>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</si>
  <si>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</si>
  <si>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</si>
  <si>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</si>
  <si>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</si>
  <si>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</si>
  <si>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</si>
  <si>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</si>
  <si>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</si>
  <si>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</si>
  <si>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</si>
  <si>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</si>
  <si>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</si>
  <si>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</si>
  <si>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</si>
  <si>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</si>
  <si>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</si>
  <si>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</si>
  <si>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</si>
  <si>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</si>
  <si>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</si>
  <si>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</si>
  <si>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</si>
  <si>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</si>
  <si>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</si>
  <si>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</si>
  <si>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</si>
  <si>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</si>
  <si>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</si>
  <si>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</si>
  <si>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</si>
  <si>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</si>
  <si>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</si>
  <si>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</si>
  <si>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</si>
  <si>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</si>
  <si>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</si>
  <si>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</si>
  <si>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</si>
  <si>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</si>
  <si>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</si>
  <si>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</si>
  <si>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</si>
  <si>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</si>
  <si>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</si>
  <si>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</si>
  <si>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</si>
  <si>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</si>
  <si>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</si>
  <si>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</si>
  <si>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</si>
  <si>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</si>
  <si>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</si>
  <si>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</si>
  <si>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</si>
  <si>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</si>
  <si>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</si>
  <si>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</si>
  <si>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</si>
  <si>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</si>
  <si>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</si>
  <si>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</si>
  <si>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</si>
  <si>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</si>
  <si>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</si>
  <si>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</si>
  <si>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</si>
  <si>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</si>
  <si>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</si>
  <si>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</si>
  <si>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</si>
  <si>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</si>
  <si>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</si>
  <si>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</si>
  <si>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</si>
  <si>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</si>
  <si>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</si>
  <si>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</si>
  <si>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</si>
  <si>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</si>
  <si>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</si>
  <si>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</si>
  <si>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</si>
  <si>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</si>
  <si>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</si>
  <si>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</si>
  <si>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</si>
  <si>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</si>
  <si>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</si>
  <si>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</si>
  <si>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</si>
  <si>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</si>
  <si>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</si>
  <si>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</si>
  <si>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</si>
  <si>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</si>
  <si>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</si>
  <si>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</si>
  <si>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</si>
  <si>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</si>
  <si>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</si>
  <si>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</si>
  <si>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</si>
  <si>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</si>
  <si>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</si>
  <si>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</si>
  <si>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</si>
  <si>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</si>
  <si>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</si>
  <si>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</si>
  <si>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</si>
  <si>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</si>
  <si>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</si>
  <si>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</si>
  <si>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</si>
  <si>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</si>
  <si>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</si>
  <si>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</si>
  <si>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</si>
  <si>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</si>
  <si>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</si>
  <si>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</si>
  <si>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</si>
  <si>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</si>
  <si>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</si>
  <si>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</si>
  <si>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</si>
  <si>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</si>
  <si>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</si>
  <si>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</si>
  <si>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</si>
  <si>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</si>
  <si>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</si>
  <si>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</si>
  <si>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</si>
  <si>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</si>
  <si>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</si>
  <si>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</si>
  <si>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</si>
  <si>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</si>
  <si>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</si>
  <si>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</si>
  <si>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</si>
  <si>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</si>
  <si>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</si>
  <si>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</si>
  <si>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</si>
  <si>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</si>
  <si>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</si>
  <si>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</si>
  <si>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</si>
  <si>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</si>
  <si>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</si>
  <si>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</si>
  <si>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</si>
  <si>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</si>
  <si>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</si>
  <si>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</si>
  <si>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</si>
  <si>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</si>
  <si>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</si>
  <si>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</si>
  <si>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</si>
  <si>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</si>
  <si>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</si>
  <si>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</si>
  <si>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</si>
  <si>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</si>
  <si>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</si>
  <si>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</si>
  <si>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</si>
  <si>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</si>
  <si>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</si>
  <si>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</si>
  <si>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</si>
  <si>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</si>
  <si>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</si>
  <si>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</si>
  <si>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</si>
  <si>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</si>
  <si>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</si>
  <si>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</si>
  <si>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</si>
  <si>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</si>
  <si>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</si>
  <si>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</si>
  <si>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</si>
  <si>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</si>
  <si>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</si>
  <si>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</si>
  <si>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</si>
  <si>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</si>
  <si>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</si>
  <si>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</si>
  <si>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</si>
  <si>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</si>
  <si>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</si>
  <si>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</si>
  <si>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</si>
  <si>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</si>
  <si>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</si>
  <si>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</si>
  <si>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</si>
  <si>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</si>
  <si>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</si>
  <si>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</si>
  <si>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</si>
  <si>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</si>
  <si>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</si>
  <si>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</si>
  <si>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</si>
  <si>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</si>
  <si>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</si>
  <si>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</si>
  <si>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</si>
  <si>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</si>
  <si>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</si>
  <si>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</si>
  <si>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</si>
  <si>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</si>
  <si>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</si>
  <si>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</si>
  <si>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</si>
  <si>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</si>
  <si>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</si>
  <si>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</si>
  <si>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</si>
  <si>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</si>
  <si>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</si>
  <si>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</si>
  <si>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</si>
  <si>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</si>
  <si>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</si>
  <si>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</si>
  <si>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</si>
  <si>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</si>
  <si>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</si>
  <si>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</si>
  <si>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</si>
  <si>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</si>
  <si>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</si>
  <si>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</si>
  <si>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</si>
  <si>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</si>
  <si>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</si>
  <si>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</si>
  <si>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</si>
  <si>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</si>
  <si>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</si>
  <si>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</si>
  <si>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</si>
  <si>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</si>
  <si>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</si>
  <si>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</si>
  <si>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</si>
  <si>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</si>
  <si>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</si>
  <si>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</si>
  <si>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</si>
  <si>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</si>
  <si>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</si>
  <si>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</si>
  <si>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</si>
  <si>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</si>
  <si>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</si>
  <si>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</si>
  <si>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</si>
  <si>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</si>
  <si>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</si>
  <si>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</si>
  <si>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</si>
  <si>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</si>
  <si>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</si>
  <si>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</si>
  <si>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</si>
  <si>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</si>
  <si>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</si>
  <si>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</si>
  <si>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</si>
  <si>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</si>
  <si>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</si>
  <si>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</si>
  <si>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</si>
  <si>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</si>
  <si>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</si>
  <si>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</si>
  <si>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</si>
  <si>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</si>
  <si>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</si>
  <si>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</si>
  <si>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</si>
  <si>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</si>
  <si>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</si>
  <si>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</si>
  <si>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</si>
  <si>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</si>
  <si>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</si>
  <si>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</si>
  <si>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</si>
  <si>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</si>
  <si>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</si>
  <si>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</si>
  <si>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</si>
  <si>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</si>
  <si>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</si>
  <si>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</si>
  <si>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</si>
  <si>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</si>
  <si>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</si>
  <si>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</si>
  <si>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</si>
  <si>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</si>
  <si>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</si>
  <si>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</si>
  <si>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</si>
  <si>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</si>
  <si>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</si>
  <si>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</si>
  <si>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</si>
  <si>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</si>
  <si>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</si>
  <si>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</si>
  <si>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</si>
  <si>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</si>
  <si>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</si>
  <si>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</si>
  <si>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</si>
  <si>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</si>
  <si>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</si>
  <si>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</si>
  <si>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</si>
  <si>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</si>
  <si>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</si>
  <si>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</si>
  <si>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</si>
  <si>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</si>
  <si>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</si>
  <si>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</si>
  <si>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</si>
  <si>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</si>
  <si>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</si>
  <si>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</si>
  <si>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</si>
  <si>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</si>
  <si>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</si>
  <si>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</si>
  <si>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</si>
  <si>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</si>
  <si>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</si>
  <si>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</si>
  <si>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</si>
  <si>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</si>
  <si>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</si>
  <si>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</si>
  <si>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</si>
  <si>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</si>
  <si>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</si>
  <si>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</si>
  <si>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</si>
  <si>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</si>
  <si>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</si>
  <si>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</si>
  <si>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</si>
  <si>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</si>
  <si>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</si>
  <si>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</si>
  <si>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</si>
  <si>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</si>
  <si>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</si>
  <si>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</si>
  <si>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</si>
  <si>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</si>
  <si>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</si>
  <si>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</si>
  <si>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</si>
  <si>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</si>
  <si>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</si>
  <si>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</si>
  <si>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</si>
  <si>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</si>
  <si>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</si>
  <si>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</si>
  <si>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</si>
  <si>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</si>
  <si>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</si>
  <si>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</si>
  <si>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</si>
  <si>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</si>
  <si>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</si>
  <si>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</si>
  <si>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</si>
  <si>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</si>
  <si>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</si>
  <si>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</si>
  <si>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</si>
  <si>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</si>
  <si>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</si>
  <si>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</si>
  <si>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</si>
  <si>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</si>
  <si>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</si>
  <si>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</si>
  <si>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</si>
  <si>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</si>
  <si>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</si>
  <si>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</si>
  <si>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</si>
  <si>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</si>
  <si>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</si>
  <si>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</si>
  <si>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</si>
  <si>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</si>
  <si>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</si>
  <si>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</si>
  <si>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</si>
  <si>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</si>
  <si>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</si>
  <si>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</si>
  <si>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</si>
  <si>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</si>
  <si>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</si>
  <si>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</si>
  <si>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</si>
  <si>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</si>
  <si>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</si>
  <si>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</si>
  <si>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</si>
  <si>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</si>
  <si>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</si>
  <si>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</si>
  <si>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</si>
  <si>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</si>
  <si>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</si>
  <si>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</si>
  <si>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</si>
  <si>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</si>
  <si>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</si>
  <si>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</si>
  <si>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</si>
  <si>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</si>
  <si>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</si>
  <si>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</si>
  <si>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</si>
  <si>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</si>
  <si>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</si>
  <si>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</si>
  <si>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</si>
  <si>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</si>
  <si>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</si>
  <si>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</si>
  <si>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</si>
  <si>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</si>
  <si>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</si>
  <si>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</si>
  <si>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</si>
  <si>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</si>
  <si>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</si>
  <si>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</si>
  <si>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</si>
  <si>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</si>
  <si>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</si>
  <si>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</si>
  <si>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</si>
  <si>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</si>
  <si>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</si>
  <si>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</si>
  <si>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</si>
  <si>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</si>
  <si>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</si>
  <si>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</si>
  <si>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</si>
  <si>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</si>
  <si>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</si>
  <si>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</si>
  <si>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</si>
  <si>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</si>
  <si>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</si>
  <si>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</si>
  <si>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</si>
  <si>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</si>
  <si>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</si>
  <si>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</si>
  <si>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</si>
  <si>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</si>
  <si>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</si>
  <si>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</si>
  <si>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</si>
  <si>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</si>
  <si>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</si>
  <si>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</si>
  <si>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</si>
  <si>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</si>
  <si>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</si>
  <si>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</si>
  <si>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</si>
  <si>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</si>
  <si>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</si>
  <si>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</si>
  <si>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</si>
  <si>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</si>
  <si>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</si>
  <si>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</si>
  <si>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</si>
  <si>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</si>
  <si>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</si>
  <si>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</si>
  <si>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</si>
  <si>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</si>
  <si>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</si>
  <si>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</si>
  <si>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</si>
  <si>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</si>
  <si>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</si>
  <si>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</si>
  <si>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</si>
  <si>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</si>
  <si>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</si>
  <si>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</si>
  <si>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</si>
  <si>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</si>
  <si>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</si>
  <si>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</si>
  <si>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</si>
  <si>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</si>
  <si>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</si>
  <si>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</si>
  <si>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</si>
  <si>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</si>
  <si>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</si>
  <si>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</si>
  <si>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</si>
  <si>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</si>
  <si>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</si>
  <si>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</si>
  <si>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</si>
  <si>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</si>
  <si>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</si>
  <si>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</si>
  <si>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</si>
  <si>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</si>
  <si>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</si>
  <si>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</si>
  <si>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</si>
  <si>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</si>
  <si>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</si>
  <si>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</si>
  <si>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</si>
  <si>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</si>
  <si>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</si>
  <si>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</si>
  <si>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</si>
  <si>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</si>
  <si>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</si>
  <si>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</si>
  <si>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</si>
  <si>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</si>
  <si>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</si>
  <si>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</si>
  <si>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</si>
  <si>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</si>
  <si>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</si>
  <si>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</si>
  <si>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</si>
  <si>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</si>
  <si>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</si>
  <si>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</si>
  <si>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</si>
  <si>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</si>
  <si>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</si>
  <si>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</si>
  <si>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</si>
  <si>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</si>
  <si>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</si>
  <si>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</si>
  <si>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</si>
  <si>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</si>
  <si>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</si>
  <si>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</si>
  <si>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</si>
  <si>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</si>
  <si>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</si>
  <si>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</si>
  <si>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</si>
  <si>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</si>
  <si>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</si>
  <si>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</si>
  <si>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</si>
  <si>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</si>
  <si>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</si>
  <si>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</si>
  <si>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</si>
  <si>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</si>
  <si>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</si>
  <si>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</si>
  <si>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</si>
  <si>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</si>
  <si>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</si>
  <si>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</si>
  <si>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</si>
  <si>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</si>
  <si>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</si>
  <si>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</si>
  <si>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</si>
  <si>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</si>
  <si>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</si>
  <si>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</si>
  <si>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</si>
  <si>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</si>
  <si>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</si>
  <si>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</si>
  <si>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</si>
  <si>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</si>
  <si>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</si>
  <si>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</si>
  <si>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</si>
  <si>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</si>
  <si>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</si>
  <si>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</si>
  <si>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</si>
  <si>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</si>
  <si>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</si>
  <si>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</si>
  <si>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</si>
  <si>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</si>
  <si>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</si>
  <si>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</si>
  <si>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</si>
  <si>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</si>
  <si>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</si>
  <si>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</si>
  <si>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</si>
  <si>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</si>
  <si>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</si>
  <si>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</si>
  <si>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</si>
  <si>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</si>
  <si>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</si>
  <si>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</si>
  <si>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</si>
  <si>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</si>
  <si>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</si>
  <si>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</si>
  <si>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</si>
  <si>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</si>
  <si>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</si>
  <si>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</si>
  <si>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</si>
  <si>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</si>
  <si>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</si>
  <si>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</si>
  <si>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</si>
  <si>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</si>
  <si>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</si>
  <si>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</si>
  <si>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</si>
  <si>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</si>
  <si>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</si>
  <si>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</si>
  <si>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</si>
  <si>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</si>
  <si>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</si>
  <si>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</si>
  <si>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</si>
  <si>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</si>
  <si>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</si>
  <si>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</si>
  <si>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</si>
  <si>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</si>
  <si>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</si>
  <si>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</si>
  <si>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</si>
  <si>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</si>
  <si>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</si>
  <si>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</si>
  <si>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</si>
  <si>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</si>
  <si>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</si>
  <si>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</si>
  <si>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</si>
  <si>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</si>
  <si>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</si>
  <si>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</si>
  <si>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</si>
  <si>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</si>
  <si>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</si>
  <si>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</si>
  <si>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</si>
  <si>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</si>
  <si>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</si>
  <si>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</si>
  <si>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</si>
  <si>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</si>
  <si>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</si>
  <si>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</si>
  <si>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</si>
  <si>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</si>
  <si>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</si>
  <si>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</si>
  <si>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</si>
  <si>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</si>
  <si>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</si>
  <si>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</si>
  <si>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</si>
  <si>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</si>
  <si>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</si>
  <si>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</si>
  <si>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</si>
  <si>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</si>
  <si>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</si>
  <si>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</si>
  <si>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</si>
  <si>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</si>
  <si>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</si>
  <si>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</si>
  <si>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</si>
  <si>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</si>
  <si>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</si>
  <si>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</si>
  <si>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</si>
  <si>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</si>
  <si>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</si>
  <si>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</si>
  <si>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</si>
  <si>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</si>
  <si>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</si>
  <si>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</si>
  <si>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</si>
  <si>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</si>
  <si>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</si>
  <si>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</si>
  <si>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</si>
  <si>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</si>
  <si>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</si>
  <si>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</si>
  <si>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</si>
  <si>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</si>
  <si>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</si>
  <si>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</si>
  <si>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</si>
  <si>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</si>
  <si>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</si>
  <si>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</si>
  <si>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</si>
  <si>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</si>
  <si>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</si>
  <si>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</si>
  <si>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</si>
  <si>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</si>
  <si>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</si>
  <si>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</si>
  <si>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</si>
  <si>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</si>
  <si>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</si>
  <si>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</si>
  <si>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</si>
  <si>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</si>
  <si>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</si>
  <si>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</si>
  <si>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</si>
  <si>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</si>
  <si>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</si>
  <si>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</si>
  <si>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</si>
  <si>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</si>
  <si>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</si>
  <si>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</si>
  <si>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</si>
  <si>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</si>
  <si>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</si>
  <si>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</si>
  <si>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</si>
  <si>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</si>
  <si>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</si>
  <si>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</si>
  <si>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</si>
  <si>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</si>
  <si>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</si>
  <si>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</si>
  <si>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</si>
  <si>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</si>
  <si>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</si>
  <si>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</si>
  <si>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</si>
  <si>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</si>
  <si>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</si>
  <si>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</si>
  <si>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</si>
  <si>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</si>
  <si>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</si>
  <si>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</si>
  <si>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</si>
  <si>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</si>
  <si>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</si>
  <si>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</si>
  <si>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</si>
  <si>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</si>
  <si>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</si>
  <si>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</si>
  <si>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</si>
  <si>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</si>
  <si>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</si>
  <si>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</si>
  <si>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</si>
  <si>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</si>
  <si>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</si>
  <si>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</si>
  <si>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</si>
  <si>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</si>
  <si>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</si>
  <si>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</si>
  <si>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</si>
  <si>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</si>
  <si>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</si>
  <si>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</si>
  <si>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</si>
  <si>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</si>
  <si>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</si>
  <si>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</si>
  <si>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</si>
  <si>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</si>
  <si>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</si>
  <si>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</si>
  <si>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</si>
  <si>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</si>
  <si>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</si>
  <si>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</si>
  <si>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</si>
  <si>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</si>
  <si>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</si>
  <si>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</si>
  <si>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</si>
  <si>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</si>
  <si>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</si>
  <si>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</si>
  <si>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</si>
  <si>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</si>
  <si>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</si>
  <si>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</si>
  <si>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</si>
  <si>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</si>
  <si>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</si>
  <si>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</si>
  <si>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</si>
  <si>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</si>
  <si>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</si>
  <si>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</si>
  <si>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</si>
  <si>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</si>
  <si>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</si>
  <si>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</si>
  <si>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</si>
  <si>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</si>
  <si>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</si>
  <si>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</si>
  <si>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</si>
  <si>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</si>
  <si>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</si>
  <si>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</si>
  <si>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</si>
  <si>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</si>
  <si>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</si>
  <si>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</si>
  <si>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</si>
  <si>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</si>
  <si>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</si>
  <si>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</si>
  <si>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</si>
  <si>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</si>
  <si>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</si>
  <si>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</si>
  <si>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</si>
  <si>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</si>
  <si>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</si>
  <si>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</si>
  <si>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</si>
  <si>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</si>
  <si>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</si>
  <si>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</si>
  <si>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</si>
  <si>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</si>
  <si>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</si>
  <si>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</si>
  <si>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</si>
  <si>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</si>
  <si>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</si>
  <si>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</si>
  <si>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</si>
  <si>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</si>
  <si>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</si>
  <si>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</si>
  <si>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</si>
  <si>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</si>
  <si>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</si>
  <si>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</si>
  <si>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</si>
  <si>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</si>
  <si>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</si>
  <si>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</si>
  <si>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</si>
  <si>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</si>
  <si>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</si>
  <si>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</si>
  <si>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</si>
  <si>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</si>
  <si>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</si>
  <si>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</si>
  <si>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</si>
  <si>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</si>
  <si>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</si>
  <si>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</si>
  <si>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</si>
  <si>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</si>
  <si>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</si>
  <si>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</si>
  <si>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</si>
  <si>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</si>
  <si>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</si>
  <si>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</si>
  <si>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</si>
  <si>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</si>
  <si>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</si>
  <si>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</si>
  <si>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</si>
  <si>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</si>
  <si>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</si>
  <si>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</si>
  <si>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</si>
  <si>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</si>
  <si>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</si>
  <si>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</si>
  <si>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</si>
  <si>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</si>
  <si>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</si>
  <si>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</si>
  <si>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</si>
  <si>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</si>
  <si>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</si>
  <si>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</si>
  <si>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</si>
  <si>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</si>
  <si>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</si>
  <si>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</si>
  <si>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</si>
  <si>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</si>
  <si>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</si>
  <si>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</si>
  <si>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</si>
  <si>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</si>
  <si>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</si>
  <si>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</si>
  <si>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</si>
  <si>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</si>
  <si>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</si>
  <si>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</si>
  <si>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</si>
  <si>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</si>
  <si>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</si>
  <si>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</si>
  <si>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</si>
  <si>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</si>
  <si>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</si>
  <si>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</si>
  <si>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</si>
  <si>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</si>
  <si>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</si>
  <si>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</si>
  <si>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</si>
  <si>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</si>
  <si>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</si>
  <si>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</si>
  <si>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</si>
  <si>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</si>
  <si>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</si>
  <si>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</si>
  <si>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</si>
  <si>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</si>
  <si>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</si>
  <si>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</si>
  <si>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</si>
  <si>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</si>
  <si>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</si>
  <si>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</si>
  <si>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</si>
  <si>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</si>
  <si>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</si>
  <si>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</si>
  <si>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</si>
  <si>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</si>
  <si>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</si>
  <si>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</si>
  <si>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</si>
  <si>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</si>
  <si>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</si>
  <si>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</si>
  <si>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</si>
  <si>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</si>
  <si>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</si>
  <si>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</si>
  <si>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</si>
  <si>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</si>
  <si>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</si>
  <si>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</si>
  <si>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</si>
  <si>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</si>
  <si>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</si>
  <si>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</si>
  <si>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</si>
  <si>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</si>
  <si>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</si>
  <si>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</si>
  <si>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</si>
  <si>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</si>
  <si>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</si>
  <si>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</si>
  <si>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</si>
  <si>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</si>
  <si>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</si>
  <si>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</si>
  <si>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</si>
  <si>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</si>
  <si>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</si>
  <si>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</si>
  <si>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</si>
  <si>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</si>
  <si>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</si>
  <si>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</si>
  <si>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</si>
  <si>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</si>
  <si>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</si>
  <si>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</si>
  <si>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</si>
  <si>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</si>
  <si>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</si>
  <si>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</si>
  <si>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</si>
  <si>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</si>
  <si>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</si>
  <si>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</si>
  <si>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</si>
  <si>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</si>
  <si>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</si>
  <si>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</si>
  <si>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</si>
  <si>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</si>
  <si>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</si>
  <si>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</si>
  <si>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</si>
  <si>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</si>
  <si>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</si>
  <si>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</si>
  <si>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</si>
  <si>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</si>
  <si>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</si>
  <si>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</si>
  <si>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</si>
  <si>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</si>
  <si>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</si>
  <si>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</si>
  <si>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</si>
  <si>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</si>
  <si>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</si>
  <si>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</si>
  <si>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</si>
  <si>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</si>
  <si>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</si>
  <si>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</si>
  <si>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</si>
  <si>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</si>
  <si>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</si>
  <si>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</si>
  <si>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</si>
  <si>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</si>
  <si>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</si>
  <si>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</si>
  <si>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</si>
  <si>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</si>
  <si>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</si>
  <si>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</si>
  <si>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</si>
  <si>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</si>
  <si>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</si>
  <si>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</si>
  <si>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</si>
  <si>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</si>
  <si>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</si>
  <si>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</si>
  <si>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</si>
  <si>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</si>
  <si>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</si>
  <si>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</si>
  <si>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</si>
  <si>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</si>
  <si>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</si>
  <si>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</si>
  <si>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</si>
  <si>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</si>
  <si>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</si>
  <si>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</si>
  <si>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</si>
  <si>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</si>
  <si>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</si>
  <si>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</si>
  <si>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</si>
  <si>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</si>
  <si>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</si>
  <si>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</si>
  <si>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</si>
  <si>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</si>
  <si>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</si>
  <si>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</si>
  <si>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</si>
  <si>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</si>
  <si>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</si>
  <si>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</si>
  <si>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</si>
  <si>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</si>
  <si>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</si>
  <si>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</si>
  <si>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</si>
  <si>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</si>
  <si>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</si>
  <si>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</si>
  <si>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</si>
  <si>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</si>
  <si>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</si>
  <si>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</si>
  <si>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</si>
  <si>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</si>
  <si>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</si>
  <si>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</si>
  <si>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</si>
  <si>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</si>
  <si>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</si>
  <si>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</si>
  <si>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</si>
  <si>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</si>
  <si>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</si>
  <si>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</si>
  <si>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</si>
  <si>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</si>
  <si>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</si>
  <si>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</si>
  <si>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</si>
  <si>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</si>
  <si>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</si>
  <si>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</si>
  <si>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</si>
  <si>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</si>
  <si>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</si>
  <si>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</si>
  <si>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</si>
  <si>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</si>
  <si>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</si>
  <si>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</si>
  <si>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</si>
  <si>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</si>
  <si>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</si>
  <si>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</si>
  <si>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</si>
  <si>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</si>
  <si>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</si>
  <si>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</si>
  <si>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</si>
  <si>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</si>
  <si>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</si>
  <si>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</si>
  <si>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</si>
  <si>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</si>
  <si>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</si>
  <si>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</si>
  <si>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</si>
  <si>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</si>
  <si>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</si>
  <si>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</si>
  <si>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</si>
  <si>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</si>
  <si>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</si>
  <si>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</si>
  <si>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</si>
  <si>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</si>
  <si>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</si>
  <si>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</si>
  <si>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</si>
  <si>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</si>
  <si>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</si>
  <si>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</si>
  <si>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</si>
  <si>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</si>
  <si>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</si>
  <si>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</si>
  <si>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</si>
  <si>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</si>
  <si>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</si>
  <si>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</si>
  <si>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</si>
  <si>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</si>
  <si>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</si>
  <si>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</si>
  <si>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</si>
  <si>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</si>
  <si>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</si>
  <si>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</si>
  <si>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</si>
  <si>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</si>
  <si>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</si>
  <si>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</si>
  <si>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</si>
  <si>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</si>
  <si>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</si>
  <si>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</si>
  <si>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</si>
  <si>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</si>
  <si>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</si>
  <si>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</si>
  <si>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</si>
  <si>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</si>
  <si>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</si>
  <si>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</si>
  <si>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</si>
  <si>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</si>
  <si>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</si>
  <si>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</si>
  <si>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</si>
  <si>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</si>
  <si>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</si>
  <si>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</si>
  <si>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</si>
  <si>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</si>
  <si>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</si>
  <si>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</si>
  <si>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</si>
  <si>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</si>
  <si>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</si>
  <si>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</si>
  <si>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</si>
  <si>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</si>
  <si>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</si>
  <si>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</si>
  <si>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</si>
  <si>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</si>
  <si>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</si>
  <si>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</si>
  <si>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</si>
  <si>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</si>
  <si>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</si>
  <si>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</si>
  <si>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</si>
  <si>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</si>
  <si>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</si>
  <si>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</si>
  <si>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</si>
  <si>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</si>
  <si>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</si>
  <si>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</si>
  <si>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</si>
  <si>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</si>
  <si>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</si>
  <si>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</si>
  <si>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</si>
  <si>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</si>
  <si>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</si>
  <si>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</si>
  <si>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</si>
  <si>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</si>
  <si>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</si>
  <si>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</si>
  <si>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</si>
  <si>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</si>
  <si>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</si>
  <si>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</si>
  <si>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</si>
  <si>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</si>
  <si>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</si>
  <si>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</si>
  <si>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</si>
  <si>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</si>
  <si>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</si>
  <si>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</si>
  <si>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</si>
  <si>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</si>
  <si>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</si>
  <si>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</si>
  <si>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</si>
  <si>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</si>
  <si>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</si>
  <si>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</si>
  <si>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</si>
  <si>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</si>
  <si>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</si>
  <si>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</si>
  <si>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</si>
  <si>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</si>
  <si>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</si>
  <si>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</si>
  <si>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</si>
  <si>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</si>
  <si>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</si>
  <si>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</si>
  <si>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</si>
  <si>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</si>
  <si>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</si>
  <si>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</si>
  <si>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</si>
  <si>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</si>
  <si>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</si>
  <si>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</si>
  <si>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</si>
  <si>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</si>
  <si>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</si>
  <si>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</si>
  <si>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</si>
  <si>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</si>
  <si>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</si>
  <si>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</si>
  <si>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</si>
  <si>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</si>
  <si>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</si>
  <si>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</si>
  <si>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</si>
  <si>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</si>
  <si>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</si>
  <si>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</si>
  <si>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</si>
  <si>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</si>
  <si>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</si>
  <si>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</si>
  <si>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</si>
  <si>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</si>
  <si>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</si>
  <si>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</si>
  <si>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</si>
  <si>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</si>
  <si>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</si>
  <si>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</si>
  <si>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</si>
  <si>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</si>
  <si>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</si>
  <si>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</si>
  <si>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</si>
  <si>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</si>
  <si>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</si>
  <si>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</si>
  <si>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</si>
  <si>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</si>
  <si>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</si>
  <si>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</si>
  <si>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</si>
  <si>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</si>
  <si>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</si>
  <si>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</si>
  <si>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</si>
  <si>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</si>
  <si>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</si>
  <si>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</si>
  <si>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</si>
  <si>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</si>
  <si>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</si>
  <si>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</si>
  <si>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</si>
  <si>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</si>
  <si>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</si>
  <si>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</si>
  <si>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</si>
  <si>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</si>
  <si>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</si>
  <si>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</si>
  <si>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</si>
  <si>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</si>
  <si>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</si>
  <si>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</si>
  <si>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</si>
  <si>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</si>
  <si>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</si>
  <si>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</si>
  <si>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</si>
  <si>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</si>
  <si>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</si>
  <si>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</si>
  <si>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</si>
  <si>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</si>
  <si>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</si>
  <si>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</si>
  <si>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</si>
  <si>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</si>
  <si>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</si>
  <si>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</si>
  <si>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</si>
  <si>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</si>
  <si>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</si>
  <si>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</si>
  <si>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</si>
  <si>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</si>
  <si>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</si>
  <si>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</si>
  <si>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</si>
  <si>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</si>
  <si>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</si>
  <si>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</si>
  <si>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</si>
  <si>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</si>
  <si>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</si>
  <si>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</si>
  <si>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</si>
  <si>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</si>
  <si>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</si>
  <si>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</si>
  <si>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</si>
  <si>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</si>
  <si>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</si>
  <si>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</si>
  <si>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</si>
  <si>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</si>
  <si>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</si>
  <si>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</si>
  <si>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</si>
  <si>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</si>
  <si>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</si>
  <si>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</si>
  <si>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</si>
  <si>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</si>
  <si>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</si>
  <si>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</si>
  <si>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</si>
  <si>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</si>
  <si>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</si>
  <si>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</si>
  <si>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</si>
  <si>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</si>
  <si>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</si>
  <si>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</si>
  <si>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</si>
  <si>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</si>
  <si>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</si>
  <si>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</si>
  <si>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</si>
  <si>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</si>
  <si>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</si>
  <si>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</si>
  <si>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</si>
  <si>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</si>
  <si>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</si>
  <si>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</si>
  <si>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</si>
  <si>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</si>
  <si>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</si>
  <si>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</si>
  <si>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</si>
  <si>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</si>
  <si>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</si>
  <si>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</si>
  <si>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</si>
  <si>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</si>
  <si>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</si>
  <si>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</si>
  <si>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</si>
  <si>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</si>
  <si>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</si>
  <si>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</si>
  <si>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</si>
  <si>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</si>
  <si>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</si>
  <si>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</si>
  <si>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</si>
  <si>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</si>
  <si>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</si>
  <si>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</si>
  <si>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</si>
  <si>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</si>
  <si>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</si>
  <si>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</si>
  <si>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</si>
  <si>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</si>
  <si>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</si>
  <si>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</si>
  <si>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</si>
  <si>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</si>
  <si>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</si>
  <si>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</si>
  <si>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</si>
  <si>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</si>
  <si>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</si>
  <si>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</si>
  <si>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</si>
  <si>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</si>
  <si>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</si>
  <si>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</si>
  <si>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</si>
  <si>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</si>
  <si>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</si>
  <si>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</si>
  <si>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</si>
  <si>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</si>
  <si>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</si>
  <si>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</si>
  <si>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</si>
  <si>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</si>
  <si>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</si>
  <si>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</si>
  <si>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</si>
  <si>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</si>
  <si>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</si>
  <si>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</si>
  <si>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</si>
  <si>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</si>
  <si>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</si>
  <si>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</si>
  <si>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</si>
  <si>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</si>
  <si>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</si>
  <si>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</si>
  <si>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</si>
  <si>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</si>
  <si>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</si>
  <si>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</si>
  <si>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</si>
  <si>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</si>
  <si>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</si>
  <si>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</si>
  <si>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</si>
  <si>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</si>
  <si>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</si>
  <si>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</si>
  <si>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</si>
  <si>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</si>
  <si>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</si>
  <si>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</si>
  <si>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</si>
  <si>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</si>
  <si>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</si>
  <si>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</si>
  <si>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</si>
  <si>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</si>
  <si>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</si>
  <si>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</si>
  <si>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</si>
  <si>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</si>
  <si>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</si>
  <si>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</si>
  <si>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</si>
  <si>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</si>
  <si>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</si>
  <si>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</si>
  <si>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</si>
  <si>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</si>
  <si>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</si>
  <si>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</si>
  <si>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</si>
  <si>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</si>
  <si>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</si>
  <si>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</si>
  <si>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</si>
  <si>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</si>
  <si>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</si>
  <si>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</si>
  <si>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</si>
  <si>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</si>
  <si>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</si>
  <si>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</si>
  <si>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</si>
  <si>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</si>
  <si>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</si>
  <si>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</si>
  <si>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</si>
  <si>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</si>
  <si>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</si>
  <si>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</si>
  <si>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</si>
  <si>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</si>
  <si>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</si>
  <si>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</si>
  <si>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</si>
  <si>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</si>
  <si>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</si>
  <si>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</si>
  <si>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</si>
  <si>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</si>
  <si>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</si>
  <si>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</si>
  <si>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</si>
  <si>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</si>
  <si>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</si>
  <si>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</si>
  <si>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</si>
  <si>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</si>
  <si>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</si>
  <si>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</si>
  <si>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</si>
  <si>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</si>
  <si>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</si>
  <si>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</si>
  <si>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</si>
  <si>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</si>
  <si>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</si>
  <si>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</si>
  <si>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</si>
  <si>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</si>
  <si>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</si>
  <si>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</si>
  <si>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</si>
  <si>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</si>
  <si>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</si>
  <si>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</si>
  <si>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</si>
  <si>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</si>
  <si>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</si>
  <si>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</si>
  <si>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</si>
  <si>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</si>
  <si>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</si>
  <si>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</si>
  <si>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</si>
  <si>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</si>
  <si>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</si>
  <si>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</si>
  <si>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</si>
  <si>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</si>
  <si>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</si>
  <si>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</si>
  <si>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</si>
  <si>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</si>
  <si>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</si>
  <si>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</si>
  <si>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</si>
  <si>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</si>
  <si>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</si>
  <si>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</si>
  <si>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</si>
  <si>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</si>
  <si>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</si>
  <si>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</si>
  <si>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</si>
  <si>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</si>
  <si>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</si>
  <si>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</si>
  <si>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</si>
  <si>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</si>
  <si>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</si>
  <si>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</si>
  <si>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</si>
  <si>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</si>
  <si>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</si>
  <si>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</si>
  <si>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</si>
  <si>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</si>
  <si>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</si>
  <si>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</si>
  <si>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</si>
  <si>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</si>
  <si>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</si>
  <si>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</si>
  <si>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</si>
  <si>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</si>
  <si>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</si>
  <si>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</si>
  <si>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</si>
  <si>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</si>
  <si>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</si>
  <si>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</si>
  <si>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</si>
  <si>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</si>
  <si>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</si>
  <si>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</si>
  <si>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</si>
  <si>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</si>
  <si>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</si>
  <si>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</si>
  <si>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</si>
  <si>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</si>
  <si>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</si>
  <si>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</si>
  <si>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</si>
  <si>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</si>
  <si>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</si>
  <si>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</si>
  <si>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</si>
  <si>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</si>
  <si>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</si>
  <si>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</si>
  <si>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</si>
  <si>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</si>
  <si>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</si>
  <si>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</si>
  <si>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</si>
  <si>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</si>
  <si>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</si>
  <si>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</si>
  <si>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</si>
  <si>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</si>
  <si>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</si>
  <si>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</si>
  <si>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</si>
  <si>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</si>
  <si>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</si>
  <si>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</si>
  <si>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</si>
  <si>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</si>
  <si>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</si>
  <si>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</si>
  <si>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</si>
  <si>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</si>
  <si>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</si>
  <si>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</si>
  <si>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</si>
  <si>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</si>
  <si>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</si>
  <si>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</si>
  <si>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</si>
  <si>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</si>
  <si>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</si>
  <si>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</si>
  <si>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</si>
  <si>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</si>
  <si>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</si>
  <si>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</si>
  <si>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</si>
  <si>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</si>
  <si>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</si>
  <si>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</si>
  <si>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</si>
  <si>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</si>
  <si>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</si>
  <si>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</si>
  <si>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</si>
  <si>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</si>
  <si>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</si>
  <si>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</si>
  <si>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</si>
  <si>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</si>
  <si>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</si>
  <si>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</si>
  <si>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</si>
  <si>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</si>
  <si>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</si>
  <si>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</si>
  <si>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</si>
  <si>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</si>
  <si>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</si>
  <si>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</si>
  <si>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</si>
  <si>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</si>
  <si>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</si>
  <si>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</si>
  <si>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</si>
  <si>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</si>
  <si>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</si>
  <si>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</si>
  <si>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</si>
  <si>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</si>
  <si>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</si>
  <si>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</si>
  <si>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</si>
  <si>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</si>
  <si>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</si>
  <si>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</si>
  <si>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</si>
  <si>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</si>
  <si>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</si>
  <si>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</si>
  <si>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</si>
  <si>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</si>
  <si>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</si>
  <si>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</si>
  <si>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</si>
  <si>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</si>
  <si>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</si>
  <si>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</si>
  <si>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</si>
  <si>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</si>
  <si>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</si>
  <si>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</si>
  <si>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</si>
  <si>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</si>
  <si>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</si>
  <si>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</si>
  <si>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</si>
  <si>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</si>
  <si>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</si>
  <si>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</si>
  <si>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</si>
  <si>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</si>
  <si>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</si>
  <si>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</si>
  <si>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</si>
  <si>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</si>
  <si>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</si>
  <si>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</si>
  <si>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</si>
  <si>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</si>
  <si>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</si>
  <si>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</si>
  <si>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</si>
  <si>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</si>
  <si>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</si>
  <si>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</si>
  <si>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</si>
  <si>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</si>
  <si>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</si>
  <si>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</si>
  <si>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</si>
  <si>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</si>
  <si>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</si>
  <si>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</si>
  <si>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</si>
  <si>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</si>
  <si>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</si>
  <si>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</si>
  <si>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</si>
  <si>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</si>
  <si>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</si>
  <si>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</si>
  <si>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</si>
  <si>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</si>
  <si>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</si>
  <si>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</si>
  <si>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</si>
  <si>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</si>
  <si>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</si>
  <si>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</si>
  <si>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</si>
  <si>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</si>
  <si>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</si>
  <si>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</si>
  <si>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</si>
  <si>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</si>
  <si>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</si>
  <si>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</si>
  <si>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</si>
  <si>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</si>
  <si>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</si>
  <si>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</si>
  <si>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</si>
  <si>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</si>
  <si>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</si>
  <si>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</si>
  <si>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</si>
  <si>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</si>
  <si>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</si>
  <si>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</si>
  <si>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</si>
  <si>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</si>
  <si>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</si>
  <si>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</si>
  <si>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</si>
  <si>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</si>
  <si>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</si>
  <si>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</si>
  <si>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</si>
  <si>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</si>
  <si>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</si>
  <si>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</si>
  <si>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</si>
  <si>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</si>
  <si>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</si>
  <si>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</si>
  <si>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</si>
  <si>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</si>
  <si>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</si>
  <si>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</si>
  <si>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</si>
  <si>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</si>
  <si>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</si>
  <si>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</si>
  <si>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</si>
  <si>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</si>
  <si>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</si>
  <si>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</si>
  <si>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</si>
  <si>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</si>
  <si>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</si>
  <si>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</si>
  <si>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</si>
  <si>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</si>
  <si>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</si>
  <si>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</si>
  <si>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</si>
  <si>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</si>
  <si>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</si>
  <si>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</si>
  <si>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</si>
  <si>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</si>
  <si>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</si>
  <si>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</si>
  <si>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</si>
  <si>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</si>
  <si>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</si>
  <si>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</si>
  <si>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</si>
  <si>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</si>
  <si>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</si>
  <si>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</si>
  <si>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</si>
  <si>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</si>
  <si>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</si>
  <si>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</si>
  <si>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</si>
  <si>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</si>
  <si>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</si>
  <si>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</si>
  <si>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</si>
  <si>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</si>
  <si>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</si>
  <si>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</si>
  <si>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</si>
  <si>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</si>
  <si>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</si>
  <si>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</si>
  <si>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</si>
  <si>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</si>
  <si>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</si>
  <si>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</si>
  <si>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</si>
  <si>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</si>
  <si>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</si>
  <si>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</si>
  <si>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</si>
  <si>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</si>
  <si>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</si>
  <si>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</si>
  <si>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</si>
  <si>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</si>
  <si>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</si>
  <si>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</si>
  <si>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</si>
  <si>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</si>
  <si>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</si>
  <si>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</si>
  <si>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</si>
  <si>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</si>
  <si>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</si>
  <si>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</si>
  <si>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</si>
  <si>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</si>
  <si>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</si>
  <si>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</si>
  <si>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</si>
  <si>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</si>
  <si>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</si>
  <si>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</si>
  <si>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</si>
  <si>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</si>
  <si>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</si>
  <si>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</si>
  <si>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</si>
  <si>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</si>
  <si>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</si>
  <si>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</si>
  <si>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</si>
  <si>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</si>
  <si>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</si>
  <si>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</si>
  <si>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</si>
  <si>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</si>
  <si>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</si>
  <si>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</si>
  <si>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</si>
  <si>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</si>
  <si>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</si>
  <si>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</si>
  <si>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</si>
  <si>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</si>
  <si>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</si>
  <si>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</si>
  <si>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</si>
  <si>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</si>
  <si>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</si>
  <si>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</si>
  <si>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</si>
  <si>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</si>
  <si>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</si>
  <si>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</si>
  <si>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</si>
  <si>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</si>
  <si>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</si>
  <si>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</si>
  <si>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</si>
  <si>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</si>
  <si>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</si>
  <si>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</si>
  <si>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</si>
  <si>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</si>
  <si>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</si>
  <si>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</si>
  <si>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</si>
  <si>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</si>
  <si>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</si>
  <si>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</si>
  <si>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</si>
  <si>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</si>
  <si>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</si>
  <si>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</si>
  <si>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</si>
  <si>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</si>
  <si>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</si>
  <si>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</si>
  <si>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</si>
  <si>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</si>
  <si>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</si>
  <si>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</si>
  <si>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</si>
  <si>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</si>
  <si>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</si>
  <si>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</si>
  <si>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</si>
  <si>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</si>
  <si>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</si>
  <si>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</si>
  <si>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</si>
  <si>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</si>
  <si>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</si>
  <si>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</si>
  <si>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</si>
  <si>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</si>
  <si>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</si>
  <si>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</si>
  <si>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</si>
  <si>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</si>
  <si>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</si>
  <si>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</si>
  <si>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</si>
  <si>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</si>
  <si>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</si>
  <si>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</si>
  <si>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</si>
  <si>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</si>
  <si>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</si>
  <si>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</si>
  <si>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</si>
  <si>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</si>
  <si>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</si>
  <si>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</si>
  <si>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</si>
  <si>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</si>
  <si>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</si>
  <si>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</si>
  <si>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</si>
  <si>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</si>
  <si>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</si>
  <si>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</si>
  <si>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</si>
  <si>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</si>
  <si>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</si>
  <si>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</si>
  <si>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</si>
  <si>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</si>
  <si>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</si>
  <si>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</si>
  <si>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</si>
  <si>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</si>
  <si>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</si>
  <si>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</si>
  <si>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</si>
  <si>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</si>
  <si>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</si>
  <si>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</si>
  <si>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</si>
  <si>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</si>
  <si>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</si>
  <si>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</si>
  <si>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</si>
  <si>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</si>
  <si>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</si>
  <si>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</si>
  <si>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</si>
  <si>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</si>
  <si>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</si>
  <si>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</si>
  <si>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</si>
  <si>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</si>
  <si>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</si>
  <si>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</si>
  <si>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</si>
  <si>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</si>
  <si>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</si>
  <si>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</si>
  <si>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</si>
  <si>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</si>
  <si>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</si>
  <si>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</si>
  <si>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</si>
  <si>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</si>
  <si>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</si>
  <si>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</si>
  <si>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</si>
  <si>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</si>
  <si>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</si>
  <si>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</si>
  <si>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</si>
  <si>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</si>
  <si>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</si>
  <si>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</si>
  <si>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</si>
  <si>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</si>
  <si>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</si>
  <si>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</si>
  <si>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</si>
  <si>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</si>
  <si>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</si>
  <si>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</si>
  <si>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</si>
  <si>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</si>
  <si>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</si>
  <si>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</si>
  <si>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</si>
  <si>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</si>
  <si>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</si>
  <si>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</si>
  <si>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</si>
  <si>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</si>
  <si>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</si>
  <si>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</si>
  <si>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</si>
  <si>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</si>
  <si>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</si>
  <si>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</si>
  <si>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</si>
  <si>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</si>
  <si>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</si>
  <si>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</si>
  <si>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</si>
  <si>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</si>
  <si>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</si>
  <si>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</si>
  <si>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</si>
  <si>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</si>
  <si>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</si>
  <si>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</si>
  <si>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</si>
  <si>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</si>
  <si>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</si>
  <si>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</si>
  <si>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</si>
  <si>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</si>
  <si>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</si>
  <si>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</si>
  <si>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</si>
  <si>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</si>
  <si>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</si>
  <si>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</si>
  <si>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</si>
  <si>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</si>
  <si>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</si>
  <si>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</si>
  <si>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</si>
  <si>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</si>
  <si>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</si>
  <si>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</si>
  <si>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</si>
  <si>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</si>
  <si>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</si>
  <si>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</si>
  <si>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</si>
  <si>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</si>
  <si>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</si>
  <si>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</si>
  <si>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</si>
  <si>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</si>
  <si>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</si>
  <si>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</si>
  <si>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</si>
  <si>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</si>
  <si>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</si>
  <si>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</si>
  <si>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</si>
  <si>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</si>
  <si>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</si>
  <si>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</si>
  <si>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</si>
  <si>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</si>
  <si>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</si>
  <si>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</si>
  <si>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</si>
  <si>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</si>
  <si>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</si>
  <si>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</si>
  <si>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</si>
  <si>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</si>
  <si>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</si>
  <si>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</si>
  <si>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</si>
  <si>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</si>
  <si>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</si>
  <si>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</si>
  <si>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</si>
  <si>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</si>
  <si>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</si>
  <si>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</si>
  <si>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</si>
  <si>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</si>
  <si>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</si>
  <si>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</si>
  <si>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</si>
  <si>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</si>
  <si>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</si>
  <si>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</si>
  <si>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</si>
  <si>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</si>
  <si>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</si>
  <si>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</si>
  <si>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</si>
  <si>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</si>
  <si>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</si>
  <si>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</si>
  <si>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</si>
  <si>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</si>
  <si>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</si>
  <si>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</si>
  <si>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</si>
  <si>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</si>
  <si>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</si>
  <si>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</si>
  <si>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</si>
  <si>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</si>
  <si>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</si>
  <si>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</si>
  <si>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</si>
  <si>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</si>
  <si>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</si>
  <si>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</si>
  <si>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</si>
  <si>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</si>
  <si>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</si>
  <si>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</si>
  <si>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</si>
  <si>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</si>
  <si>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</si>
  <si>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</si>
  <si>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</si>
  <si>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</si>
  <si>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</si>
  <si>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</si>
  <si>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</si>
  <si>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</si>
  <si>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</si>
  <si>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</si>
  <si>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</si>
  <si>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</si>
  <si>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</si>
  <si>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</si>
  <si>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</si>
  <si>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</si>
  <si>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</si>
  <si>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</si>
  <si>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</si>
  <si>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</si>
  <si>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</si>
  <si>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</si>
  <si>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</si>
  <si>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</si>
  <si>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</si>
  <si>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</si>
  <si>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</si>
  <si>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</si>
  <si>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</si>
  <si>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</si>
  <si>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</si>
  <si>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</si>
  <si>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</si>
  <si>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</si>
  <si>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</si>
  <si>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</si>
  <si>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</si>
  <si>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</si>
  <si>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</si>
  <si>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</si>
  <si>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</si>
  <si>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</si>
  <si>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</si>
  <si>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</si>
  <si>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</si>
  <si>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</si>
  <si>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</si>
  <si>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</si>
  <si>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</si>
  <si>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</si>
  <si>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</si>
  <si>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</si>
  <si>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</si>
  <si>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</si>
  <si>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</si>
  <si>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</si>
  <si>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</si>
  <si>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</si>
  <si>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</si>
  <si>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</si>
  <si>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</si>
  <si>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</si>
  <si>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</si>
  <si>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</si>
  <si>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</si>
  <si>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</si>
  <si>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</si>
  <si>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</si>
  <si>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</si>
  <si>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</si>
  <si>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</si>
  <si>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</si>
  <si>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</si>
  <si>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</si>
  <si>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</si>
  <si>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</si>
  <si>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</si>
  <si>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</si>
  <si>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</si>
  <si>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</si>
  <si>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</si>
  <si>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</si>
  <si>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</si>
  <si>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</si>
  <si>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</si>
  <si>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</si>
  <si>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</si>
  <si>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</si>
  <si>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</si>
  <si>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</si>
  <si>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</si>
  <si>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</si>
  <si>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</si>
  <si>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</si>
  <si>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</si>
  <si>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</si>
  <si>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</si>
  <si>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</si>
  <si>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</si>
  <si>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</si>
  <si>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</si>
  <si>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</si>
  <si>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</si>
  <si>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</si>
  <si>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</si>
  <si>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</si>
  <si>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</si>
  <si>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</si>
  <si>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</si>
  <si>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</si>
  <si>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</si>
  <si>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</si>
  <si>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</si>
  <si>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</si>
  <si>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</si>
  <si>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</si>
  <si>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</si>
  <si>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</si>
  <si>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</si>
  <si>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</si>
  <si>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</si>
  <si>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</si>
  <si>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</si>
  <si>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</si>
  <si>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</si>
  <si>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</si>
  <si>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</si>
  <si>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</si>
  <si>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</si>
  <si>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</si>
  <si>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</si>
  <si>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</si>
  <si>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</si>
  <si>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</si>
  <si>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</si>
  <si>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</si>
  <si>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</si>
  <si>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</si>
  <si>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</si>
  <si>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</si>
  <si>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</si>
  <si>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</si>
  <si>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</si>
  <si>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</si>
  <si>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</si>
  <si>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</si>
  <si>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</si>
  <si>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</si>
  <si>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</si>
  <si>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</si>
  <si>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</si>
  <si>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</si>
  <si>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</si>
  <si>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</si>
  <si>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</si>
  <si>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</si>
  <si>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</si>
  <si>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</si>
  <si>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</si>
  <si>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</si>
  <si>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</si>
  <si>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</si>
  <si>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</si>
  <si>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</si>
  <si>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</si>
  <si>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</si>
  <si>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</si>
  <si>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</si>
  <si>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</si>
  <si>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</si>
  <si>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</si>
  <si>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</si>
  <si>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</si>
  <si>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</si>
  <si>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</si>
  <si>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</si>
  <si>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</si>
  <si>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</si>
  <si>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</si>
  <si>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</si>
  <si>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</si>
  <si>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</si>
  <si>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</si>
  <si>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</si>
  <si>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</si>
  <si>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</si>
  <si>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</si>
  <si>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</si>
  <si>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</si>
  <si>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</si>
  <si>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</si>
  <si>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</si>
  <si>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</si>
  <si>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</si>
  <si>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</si>
  <si>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</si>
  <si>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</si>
  <si>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</si>
  <si>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</si>
  <si>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</si>
  <si>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</si>
  <si>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</si>
  <si>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</si>
  <si>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</si>
  <si>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</si>
  <si>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</si>
  <si>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</si>
  <si>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</si>
  <si>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</si>
  <si>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</si>
  <si>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</si>
  <si>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</si>
  <si>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</si>
  <si>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</si>
  <si>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</si>
  <si>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</si>
  <si>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</si>
  <si>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</si>
  <si>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</si>
  <si>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</si>
  <si>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</si>
  <si>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</si>
  <si>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</si>
  <si>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</si>
  <si>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</si>
  <si>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</si>
  <si>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</si>
  <si>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</si>
  <si>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</si>
  <si>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</si>
  <si>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</si>
  <si>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</si>
  <si>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</si>
  <si>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</si>
  <si>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</si>
  <si>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</si>
  <si>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</si>
  <si>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</si>
  <si>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</si>
  <si>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</si>
  <si>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</si>
  <si>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</si>
  <si>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</si>
  <si>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</si>
  <si>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</si>
  <si>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</si>
  <si>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</si>
  <si>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</si>
  <si>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</si>
  <si>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</si>
  <si>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</si>
  <si>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</si>
  <si>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</si>
  <si>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</si>
  <si>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</si>
  <si>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</si>
  <si>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</si>
  <si>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</si>
  <si>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</si>
  <si>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</si>
  <si>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</si>
  <si>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</si>
  <si>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</si>
  <si>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</si>
  <si>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</si>
  <si>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</si>
  <si>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</si>
  <si>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</si>
  <si>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</si>
  <si>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</si>
  <si>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</si>
  <si>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</si>
  <si>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</si>
  <si>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</si>
  <si>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</si>
  <si>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</si>
  <si>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</si>
  <si>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</si>
  <si>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</si>
  <si>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</si>
  <si>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</si>
  <si>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</si>
  <si>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</si>
  <si>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</si>
  <si>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</si>
  <si>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</si>
  <si>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</si>
  <si>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</si>
  <si>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</si>
  <si>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</si>
  <si>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</si>
  <si>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</si>
  <si>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</si>
  <si>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</si>
  <si>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</si>
  <si>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</si>
  <si>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</si>
  <si>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</si>
  <si>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</si>
  <si>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</si>
  <si>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</si>
  <si>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</si>
  <si>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</si>
  <si>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</si>
  <si>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</si>
  <si>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</si>
  <si>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</si>
  <si>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</si>
  <si>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</si>
  <si>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</si>
  <si>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</si>
  <si>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</si>
  <si>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</si>
  <si>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</si>
  <si>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</si>
  <si>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</si>
  <si>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</si>
  <si>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</si>
  <si>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</si>
  <si>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</si>
  <si>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</si>
  <si>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</si>
  <si>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</si>
  <si>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</si>
  <si>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</si>
  <si>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</si>
  <si>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</si>
  <si>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</si>
  <si>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</si>
  <si>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</si>
  <si>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</si>
  <si>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</si>
  <si>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</si>
  <si>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</si>
  <si>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</si>
  <si>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</si>
  <si>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</si>
  <si>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</si>
  <si>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</si>
  <si>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</si>
  <si>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</si>
  <si>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</si>
  <si>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</si>
  <si>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</si>
  <si>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</si>
  <si>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</si>
  <si>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</si>
  <si>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</si>
  <si>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</si>
  <si>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</si>
  <si>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</si>
  <si>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</si>
  <si>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</si>
  <si>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</si>
  <si>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</si>
  <si>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</si>
  <si>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</si>
  <si>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</si>
  <si>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</si>
  <si>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</si>
  <si>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</si>
  <si>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</si>
  <si>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</si>
  <si>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</si>
  <si>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</si>
  <si>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</si>
  <si>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</si>
  <si>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</si>
  <si>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</si>
  <si>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</si>
  <si>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</si>
  <si>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</si>
  <si>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</si>
  <si>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</si>
  <si>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</si>
  <si>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</si>
  <si>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</si>
  <si>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</si>
  <si>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</si>
  <si>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</si>
  <si>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</si>
  <si>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</si>
  <si>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</si>
  <si>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</si>
  <si>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</si>
  <si>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</si>
  <si>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</si>
  <si>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</si>
  <si>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</si>
  <si>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</si>
  <si>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</si>
  <si>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</si>
  <si>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</si>
  <si>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</si>
  <si>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</si>
  <si>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</si>
  <si>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</si>
  <si>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</si>
  <si>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</si>
  <si>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</si>
  <si>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</si>
  <si>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</si>
  <si>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</si>
  <si>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</si>
  <si>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</si>
  <si>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</si>
  <si>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</si>
  <si>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</si>
  <si>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</si>
  <si>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</si>
  <si>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</si>
  <si>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</si>
  <si>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</si>
  <si>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</si>
  <si>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</si>
  <si>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</si>
  <si>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</si>
  <si>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</si>
  <si>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</si>
  <si>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</si>
  <si>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</si>
  <si>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</si>
  <si>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</si>
  <si>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</si>
  <si>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</si>
  <si>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</si>
  <si>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</si>
  <si>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</si>
  <si>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</si>
  <si>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</si>
  <si>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</si>
  <si>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</si>
  <si>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</si>
  <si>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</si>
  <si>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</si>
  <si>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</si>
  <si>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</si>
  <si>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</si>
  <si>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</si>
  <si>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</si>
  <si>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</si>
  <si>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</si>
  <si>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</si>
  <si>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</si>
  <si>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</si>
  <si>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</si>
  <si>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</si>
  <si>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</si>
  <si>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</si>
  <si>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</si>
  <si>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</si>
  <si>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</si>
  <si>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</si>
  <si>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</si>
  <si>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</si>
  <si>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</si>
  <si>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</si>
  <si>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</si>
  <si>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</si>
  <si>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</si>
  <si>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</si>
  <si>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</si>
  <si>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</si>
  <si>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</si>
  <si>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</si>
  <si>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</si>
  <si>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</si>
  <si>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</si>
  <si>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</si>
  <si>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</si>
  <si>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</si>
  <si>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</si>
  <si>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</si>
  <si>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</si>
  <si>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</si>
  <si>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</si>
  <si>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</si>
  <si>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</si>
  <si>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</si>
  <si>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</si>
  <si>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</si>
  <si>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</si>
  <si>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</si>
  <si>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</si>
  <si>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</si>
  <si>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</si>
  <si>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</si>
  <si>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</si>
  <si>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</si>
  <si>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</si>
  <si>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</si>
  <si>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</si>
  <si>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</si>
  <si>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</si>
  <si>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</si>
  <si>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</si>
  <si>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</si>
  <si>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</si>
  <si>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</si>
  <si>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</si>
  <si>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</si>
  <si>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</si>
  <si>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</si>
  <si>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</si>
  <si>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</si>
  <si>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</si>
  <si>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</si>
  <si>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</si>
  <si>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</si>
  <si>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</si>
  <si>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</si>
  <si>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</si>
  <si>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</si>
  <si>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</si>
  <si>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</si>
  <si>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</si>
  <si>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</si>
  <si>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</si>
  <si>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</si>
  <si>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</si>
  <si>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</si>
  <si>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</si>
  <si>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</si>
  <si>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</si>
  <si>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</si>
  <si>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</si>
  <si>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</si>
  <si>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</si>
  <si>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</si>
  <si>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</si>
  <si>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</si>
  <si>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</si>
  <si>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</si>
  <si>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</si>
  <si>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</si>
  <si>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</si>
  <si>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</si>
  <si>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</si>
  <si>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</si>
  <si>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</si>
  <si>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</si>
  <si>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</si>
  <si>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</si>
  <si>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</si>
  <si>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</si>
  <si>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</si>
  <si>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</si>
  <si>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</si>
  <si>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</si>
  <si>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</si>
  <si>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</si>
  <si>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</si>
  <si>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</si>
  <si>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</si>
  <si>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</si>
  <si>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</si>
  <si>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</si>
  <si>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</si>
  <si>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</si>
  <si>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</si>
  <si>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</si>
  <si>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</si>
  <si>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</si>
  <si>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</si>
  <si>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</si>
  <si>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</si>
  <si>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</si>
  <si>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</si>
  <si>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</si>
  <si>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</si>
  <si>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</si>
  <si>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</si>
  <si>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</si>
  <si>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</si>
  <si>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</si>
  <si>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</si>
  <si>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</si>
  <si>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</si>
  <si>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</si>
  <si>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</si>
  <si>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</si>
  <si>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</si>
  <si>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</si>
  <si>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</si>
  <si>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</si>
  <si>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</si>
  <si>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</si>
  <si>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</si>
  <si>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</si>
  <si>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</si>
  <si>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</si>
  <si>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</si>
  <si>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</si>
  <si>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</si>
  <si>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</si>
  <si>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</si>
  <si>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</si>
  <si>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</si>
  <si>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</si>
  <si>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</si>
  <si>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</si>
  <si>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</si>
  <si>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</si>
  <si>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</si>
  <si>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</si>
  <si>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</si>
  <si>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</si>
  <si>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</si>
  <si>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</si>
  <si>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</si>
  <si>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</si>
  <si>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</si>
  <si>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</si>
  <si>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</si>
  <si>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</si>
  <si>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</si>
  <si>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</si>
  <si>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</si>
  <si>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</si>
  <si>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</si>
  <si>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</si>
  <si>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</si>
  <si>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</si>
  <si>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</si>
  <si>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</si>
  <si>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</si>
  <si>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</si>
  <si>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</si>
  <si>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</si>
  <si>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</si>
  <si>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</si>
  <si>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</si>
  <si>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</si>
  <si>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</si>
  <si>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</si>
  <si>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</si>
  <si>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</si>
  <si>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</si>
  <si>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</si>
  <si>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</si>
  <si>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</si>
  <si>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</si>
  <si>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</si>
  <si>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</si>
  <si>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</si>
  <si>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</si>
  <si>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</si>
  <si>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</si>
  <si>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</si>
  <si>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</si>
  <si>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</si>
  <si>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</si>
  <si>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</si>
  <si>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</si>
  <si>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</si>
  <si>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</si>
  <si>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</si>
  <si>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</si>
  <si>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</si>
  <si>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</si>
  <si>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</si>
  <si>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</si>
  <si>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</si>
  <si>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</si>
  <si>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</si>
  <si>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</si>
  <si>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</si>
  <si>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</si>
  <si>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</si>
  <si>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</si>
  <si>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</si>
  <si>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</si>
  <si>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</si>
  <si>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</si>
  <si>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</si>
  <si>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</si>
  <si>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</si>
  <si>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</si>
  <si>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</si>
  <si>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</si>
  <si>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</si>
  <si>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</si>
  <si>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</si>
  <si>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</si>
  <si>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</si>
  <si>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</si>
  <si>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</si>
  <si>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</si>
  <si>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</si>
  <si>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</si>
  <si>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</si>
  <si>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</si>
  <si>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</si>
  <si>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</si>
  <si>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</si>
  <si>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</si>
  <si>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</si>
  <si>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</si>
  <si>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</si>
  <si>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</si>
  <si>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</si>
  <si>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</si>
  <si>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</si>
  <si>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</si>
  <si>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</si>
  <si>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</si>
  <si>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</si>
  <si>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</si>
  <si>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</si>
  <si>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</si>
  <si>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</si>
  <si>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</si>
  <si>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</si>
  <si>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</si>
  <si>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</si>
  <si>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</si>
  <si>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</si>
  <si>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</si>
  <si>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</si>
  <si>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</si>
  <si>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</si>
  <si>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</si>
  <si>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</si>
  <si>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</si>
  <si>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</si>
  <si>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</si>
  <si>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</si>
  <si>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</si>
  <si>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</si>
  <si>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</si>
  <si>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</si>
  <si>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</si>
  <si>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</si>
  <si>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</si>
  <si>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</si>
  <si>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</si>
  <si>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</si>
  <si>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</si>
  <si>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</si>
  <si>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</si>
  <si>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</si>
  <si>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</si>
  <si>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</si>
  <si>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</si>
  <si>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</si>
  <si>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</si>
  <si>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</si>
  <si>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</si>
  <si>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</si>
  <si>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</si>
  <si>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</si>
  <si>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</si>
  <si>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</si>
  <si>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</si>
  <si>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</si>
  <si>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</si>
  <si>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</si>
  <si>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</si>
  <si>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</si>
  <si>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</si>
  <si>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</si>
  <si>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</si>
  <si>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</si>
  <si>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</si>
  <si>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</si>
  <si>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</si>
  <si>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</si>
  <si>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</si>
  <si>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</si>
  <si>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</si>
  <si>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</si>
  <si>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</si>
  <si>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</si>
  <si>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</si>
  <si>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</si>
  <si>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</si>
  <si>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</si>
  <si>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</si>
  <si>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</si>
  <si>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</si>
  <si>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</si>
  <si>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</si>
  <si>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</si>
  <si>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</si>
  <si>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</si>
  <si>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</si>
  <si>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</si>
  <si>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</si>
  <si>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</si>
  <si>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</si>
  <si>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</si>
  <si>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</si>
  <si>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</si>
  <si>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</si>
  <si>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</si>
  <si>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</si>
  <si>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</si>
  <si>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</si>
  <si>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</si>
  <si>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</si>
  <si>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</si>
  <si>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</si>
  <si>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</si>
  <si>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</si>
  <si>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</si>
  <si>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</si>
  <si>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</si>
  <si>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</si>
  <si>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</si>
  <si>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</si>
  <si>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</si>
  <si>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</si>
  <si>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</si>
  <si>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</si>
  <si>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</si>
  <si>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</si>
  <si>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</si>
  <si>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</si>
  <si>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</si>
  <si>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</si>
  <si>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</si>
  <si>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</si>
  <si>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</si>
  <si>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</si>
  <si>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</si>
  <si>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</si>
  <si>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</si>
  <si>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</si>
  <si>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</si>
  <si>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</si>
  <si>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</si>
  <si>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</si>
  <si>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</si>
  <si>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</si>
  <si>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</si>
  <si>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</si>
  <si>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</si>
  <si>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</si>
  <si>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</si>
  <si>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</si>
  <si>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</si>
  <si>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</si>
  <si>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</si>
  <si>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</si>
  <si>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</si>
  <si>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</si>
  <si>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</si>
  <si>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</si>
  <si>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</si>
  <si>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</si>
  <si>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</si>
  <si>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</si>
  <si>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</si>
  <si>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</si>
  <si>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</si>
  <si>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</si>
  <si>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</si>
  <si>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</si>
  <si>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</si>
  <si>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</si>
  <si>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</si>
  <si>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</si>
  <si>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</si>
  <si>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</si>
  <si>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</si>
  <si>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</si>
  <si>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</si>
  <si>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</si>
  <si>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</si>
  <si>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</si>
  <si>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</si>
  <si>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</si>
  <si>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</si>
  <si>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</si>
  <si>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</si>
  <si>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</si>
  <si>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</si>
  <si>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</si>
  <si>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</si>
  <si>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</si>
  <si>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</si>
  <si>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</si>
  <si>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</si>
  <si>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</si>
  <si>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</si>
  <si>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</si>
  <si>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</si>
  <si>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</si>
  <si>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</si>
  <si>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</si>
  <si>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</si>
  <si>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</si>
  <si>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</si>
  <si>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</si>
  <si>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</si>
  <si>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</si>
  <si>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</si>
  <si>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</si>
  <si>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</si>
  <si>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</si>
  <si>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</si>
  <si>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</si>
  <si>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</si>
  <si>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</si>
  <si>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</si>
  <si>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</si>
  <si>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</si>
  <si>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</si>
  <si>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</si>
  <si>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</si>
  <si>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</si>
  <si>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</si>
  <si>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</si>
  <si>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</si>
  <si>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</si>
  <si>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</si>
  <si>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</si>
  <si>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</si>
  <si>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</si>
  <si>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</si>
  <si>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</si>
  <si>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</si>
  <si>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</si>
  <si>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</si>
  <si>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</si>
  <si>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</si>
  <si>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</si>
  <si>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</si>
  <si>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</si>
  <si>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</si>
  <si>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</si>
  <si>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</si>
  <si>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</si>
  <si>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</si>
  <si>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</si>
  <si>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</si>
  <si>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</si>
  <si>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</si>
  <si>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</si>
  <si>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</si>
  <si>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</si>
  <si>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</si>
  <si>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</si>
  <si>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</si>
  <si>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</si>
  <si>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</si>
  <si>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</si>
  <si>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</si>
  <si>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</si>
  <si>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</si>
  <si>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</si>
  <si>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</si>
  <si>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</si>
  <si>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</si>
  <si>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</si>
  <si>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</si>
  <si>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</si>
  <si>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</si>
  <si>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</si>
  <si>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</si>
  <si>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</si>
  <si>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</si>
  <si>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</si>
  <si>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</si>
  <si>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</si>
  <si>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</si>
  <si>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</si>
  <si>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</si>
  <si>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</si>
  <si>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</si>
  <si>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</si>
  <si>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</si>
  <si>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</si>
  <si>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</si>
  <si>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</si>
  <si>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</si>
  <si>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</si>
  <si>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</si>
  <si>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</si>
  <si>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</si>
  <si>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</si>
  <si>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</si>
  <si>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</si>
  <si>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</si>
  <si>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</si>
  <si>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</si>
  <si>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</si>
  <si>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</si>
  <si>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</si>
  <si>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</si>
  <si>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</si>
  <si>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</si>
  <si>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</si>
  <si>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</si>
  <si>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</si>
  <si>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</si>
  <si>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</si>
  <si>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</si>
  <si>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</si>
  <si>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</si>
  <si>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</si>
  <si>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</si>
  <si>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</si>
  <si>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</si>
  <si>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</si>
  <si>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</si>
  <si>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</si>
  <si>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</si>
  <si>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</si>
  <si>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</si>
  <si>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</si>
  <si>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</si>
  <si>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</si>
  <si>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</si>
  <si>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</si>
  <si>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</si>
  <si>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</si>
  <si>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</si>
  <si>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</si>
  <si>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</si>
  <si>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</si>
  <si>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</si>
  <si>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</si>
  <si>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</si>
  <si>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</si>
  <si>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</si>
  <si>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</si>
  <si>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</si>
  <si>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</si>
  <si>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</si>
  <si>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</si>
  <si>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</si>
  <si>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</si>
  <si>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</si>
  <si>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</si>
  <si>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</si>
  <si>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</si>
  <si>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</si>
  <si>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</si>
  <si>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</si>
  <si>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</si>
  <si>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</si>
  <si>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</si>
  <si>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</si>
  <si>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</si>
  <si>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</si>
  <si>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</si>
  <si>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</si>
  <si>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</si>
  <si>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</si>
  <si>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</si>
  <si>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</si>
  <si>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</si>
  <si>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</si>
  <si>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</si>
  <si>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</si>
  <si>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</si>
  <si>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</si>
  <si>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</si>
  <si>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</si>
  <si>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</si>
  <si>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</si>
  <si>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</si>
  <si>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</si>
  <si>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</si>
  <si>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</si>
  <si>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</si>
  <si>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</si>
  <si>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</si>
  <si>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</si>
  <si>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</si>
  <si>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</si>
  <si>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</si>
  <si>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</si>
  <si>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</si>
  <si>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</si>
  <si>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</si>
  <si>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</si>
  <si>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</si>
  <si>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</si>
  <si>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</si>
  <si>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</si>
  <si>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</si>
  <si>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</si>
  <si>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</si>
  <si>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</si>
  <si>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</si>
  <si>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</si>
  <si>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</si>
  <si>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</si>
  <si>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</si>
  <si>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</si>
  <si>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</si>
  <si>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</si>
  <si>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</si>
  <si>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</si>
  <si>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</si>
  <si>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</si>
  <si>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</si>
  <si>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</si>
  <si>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</si>
  <si>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</si>
  <si>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</si>
  <si>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</si>
  <si>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</si>
  <si>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</si>
  <si>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</si>
  <si>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</si>
  <si>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</si>
  <si>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</si>
  <si>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</si>
  <si>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</si>
  <si>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</si>
  <si>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</si>
  <si>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</si>
  <si>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</si>
  <si>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</si>
  <si>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</si>
  <si>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</si>
  <si>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</si>
  <si>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</si>
  <si>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</si>
  <si>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</si>
  <si>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</si>
  <si>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</si>
  <si>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</si>
  <si>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</si>
  <si>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</si>
  <si>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</si>
  <si>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</si>
  <si>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</si>
  <si>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</si>
  <si>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</si>
  <si>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</si>
  <si>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</si>
  <si>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</si>
  <si>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</si>
  <si>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</si>
  <si>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</si>
  <si>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</si>
  <si>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</si>
  <si>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</si>
  <si>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</si>
  <si>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</si>
  <si>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</si>
  <si>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</si>
  <si>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</si>
  <si>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</si>
  <si>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</si>
  <si>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</si>
  <si>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</si>
  <si>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</si>
  <si>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</si>
  <si>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</si>
  <si>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</si>
  <si>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</si>
  <si>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</si>
  <si>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</si>
  <si>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</si>
  <si>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</si>
  <si>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</si>
  <si>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</si>
  <si>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</si>
  <si>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</si>
  <si>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</si>
  <si>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</si>
  <si>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</si>
  <si>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</si>
  <si>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</si>
  <si>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</si>
  <si>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</si>
  <si>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</si>
  <si>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</si>
  <si>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</si>
  <si>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</si>
  <si>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</si>
  <si>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</si>
  <si>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</si>
  <si>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</si>
  <si>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</si>
  <si>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</si>
  <si>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</si>
  <si>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</si>
  <si>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</si>
  <si>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</si>
  <si>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</si>
  <si>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</si>
  <si>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</si>
  <si>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</si>
  <si>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</si>
  <si>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</si>
  <si>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</si>
  <si>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</si>
  <si>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</si>
  <si>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</si>
  <si>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</si>
  <si>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</si>
  <si>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</si>
  <si>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</si>
  <si>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</si>
  <si>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</si>
  <si>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</si>
  <si>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</si>
  <si>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</si>
  <si>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</si>
  <si>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</si>
  <si>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</si>
  <si>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</si>
  <si>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</si>
  <si>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</si>
  <si>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</si>
  <si>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</si>
  <si>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</si>
  <si>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</si>
  <si>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</si>
  <si>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</si>
  <si>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</si>
  <si>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</si>
  <si>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</si>
  <si>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</si>
  <si>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</si>
  <si>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</si>
  <si>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</si>
  <si>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</si>
  <si>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</si>
  <si>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</si>
  <si>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</si>
  <si>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</si>
  <si>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</si>
  <si>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</si>
  <si>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</si>
  <si>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</si>
  <si>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</si>
  <si>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</si>
  <si>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</si>
  <si>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</si>
  <si>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</si>
  <si>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</si>
  <si>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</si>
  <si>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</si>
  <si>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</si>
  <si>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</si>
  <si>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</si>
  <si>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</si>
  <si>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</si>
  <si>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</si>
  <si>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</si>
  <si>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</si>
  <si>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</si>
  <si>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</si>
  <si>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</si>
  <si>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</si>
  <si>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</si>
  <si>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</si>
  <si>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</si>
  <si>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</si>
  <si>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</si>
  <si>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</si>
  <si>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</si>
  <si>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</si>
  <si>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</si>
  <si>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</si>
  <si>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</si>
  <si>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</si>
  <si>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</si>
  <si>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</si>
  <si>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</si>
  <si>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</si>
  <si>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</si>
  <si>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</si>
  <si>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</si>
  <si>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</si>
  <si>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</si>
  <si>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</si>
  <si>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</si>
  <si>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</si>
  <si>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</si>
  <si>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</si>
  <si>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</si>
  <si>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</si>
  <si>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</si>
  <si>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</si>
  <si>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</si>
  <si>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</si>
  <si>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</si>
  <si>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</si>
  <si>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</si>
  <si>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</si>
  <si>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</si>
  <si>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</si>
  <si>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</si>
  <si>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</si>
  <si>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</si>
  <si>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</si>
  <si>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</si>
  <si>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</si>
  <si>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</si>
  <si>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</si>
  <si>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</si>
  <si>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</si>
  <si>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</si>
  <si>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</si>
  <si>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</si>
  <si>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</si>
  <si>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</si>
  <si>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</si>
  <si>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</si>
  <si>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</si>
  <si>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</si>
  <si>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</si>
  <si>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</si>
  <si>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</si>
  <si>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</si>
  <si>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</si>
  <si>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</si>
  <si>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</si>
  <si>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</si>
  <si>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</si>
  <si>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</si>
  <si>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</si>
  <si>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</si>
  <si>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</si>
  <si>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</si>
  <si>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</si>
  <si>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</si>
  <si>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</si>
  <si>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</si>
  <si>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</si>
  <si>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</si>
  <si>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</si>
  <si>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</si>
  <si>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</si>
  <si>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</si>
  <si>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</si>
  <si>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</si>
  <si>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</si>
  <si>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</si>
  <si>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</si>
  <si>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</si>
  <si>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</si>
  <si>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</si>
  <si>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</si>
  <si>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</si>
  <si>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</si>
  <si>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</si>
  <si>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</si>
  <si>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</si>
  <si>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</si>
  <si>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</si>
  <si>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</si>
  <si>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</si>
  <si>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</si>
  <si>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</si>
  <si>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</si>
  <si>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</si>
  <si>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</si>
  <si>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</si>
  <si>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</si>
  <si>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</si>
  <si>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</si>
  <si>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</si>
  <si>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</si>
  <si>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</si>
  <si>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</si>
  <si>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</si>
  <si>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</si>
  <si>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</si>
  <si>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</si>
  <si>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</si>
  <si>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</si>
  <si>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</si>
  <si>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</si>
  <si>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</si>
  <si>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</si>
  <si>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</si>
  <si>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</si>
  <si>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</si>
  <si>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</si>
  <si>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</si>
  <si>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</si>
  <si>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</si>
  <si>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</si>
  <si>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</si>
  <si>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</si>
  <si>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</si>
  <si>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</si>
  <si>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</si>
  <si>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</si>
  <si>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</si>
  <si>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</si>
  <si>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</si>
  <si>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</si>
  <si>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</si>
  <si>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</si>
  <si>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</si>
  <si>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</si>
  <si>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</si>
  <si>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</si>
  <si>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</si>
  <si>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</si>
  <si>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</si>
  <si>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</si>
  <si>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</si>
  <si>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</si>
  <si>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</si>
  <si>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</si>
  <si>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</si>
  <si>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</si>
  <si>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</si>
  <si>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</si>
  <si>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</si>
  <si>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</si>
  <si>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</si>
  <si>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</si>
  <si>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</si>
  <si>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</si>
  <si>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</si>
  <si>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</si>
  <si>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</si>
  <si>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</si>
  <si>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</si>
  <si>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</si>
  <si>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</si>
  <si>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</si>
  <si>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</si>
  <si>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</si>
  <si>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</si>
  <si>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</si>
  <si>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</si>
  <si>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</si>
  <si>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</si>
  <si>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</si>
  <si>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</si>
  <si>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</si>
  <si>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</si>
  <si>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</si>
  <si>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</si>
  <si>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</si>
  <si>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</si>
  <si>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</si>
  <si>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</si>
  <si>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</si>
  <si>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</si>
  <si>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</si>
  <si>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</si>
  <si>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</si>
  <si>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</si>
  <si>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</si>
  <si>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</si>
  <si>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</si>
  <si>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</si>
  <si>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</si>
  <si>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</si>
  <si>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</si>
  <si>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</si>
  <si>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</si>
  <si>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</si>
  <si>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</si>
  <si>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</si>
  <si>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</si>
  <si>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</si>
  <si>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</si>
  <si>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</si>
  <si>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</si>
  <si>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</si>
  <si>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</si>
  <si>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</si>
  <si>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</si>
  <si>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</si>
  <si>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</si>
  <si>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</si>
  <si>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</si>
  <si>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</si>
  <si>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</si>
  <si>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</si>
  <si>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</si>
  <si>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</si>
  <si>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</si>
  <si>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</si>
  <si>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</si>
  <si>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</si>
  <si>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</si>
  <si>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</si>
  <si>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</si>
  <si>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</si>
  <si>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</si>
  <si>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</si>
  <si>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</si>
  <si>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</si>
  <si>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</si>
  <si>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</si>
  <si>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</si>
  <si>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</si>
  <si>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</si>
  <si>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</si>
  <si>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</si>
  <si>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</si>
  <si>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</si>
  <si>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</si>
  <si>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</si>
  <si>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</si>
  <si>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</si>
  <si>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</si>
  <si>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</si>
  <si>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</si>
  <si>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</si>
  <si>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</si>
  <si>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</si>
  <si>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</si>
  <si>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</si>
  <si>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</si>
  <si>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</si>
  <si>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</si>
  <si>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</si>
  <si>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</si>
  <si>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</si>
  <si>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</si>
  <si>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</si>
  <si>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</si>
  <si>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</si>
  <si>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</si>
  <si>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</si>
  <si>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</si>
  <si>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</si>
  <si>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</si>
  <si>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</si>
  <si>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</si>
  <si>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</si>
  <si>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</si>
  <si>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</si>
  <si>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</si>
  <si>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</si>
  <si>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</si>
  <si>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</si>
  <si>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</si>
  <si>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</si>
  <si>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</si>
  <si>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</si>
  <si>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</si>
  <si>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</si>
  <si>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</si>
  <si>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</si>
  <si>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</si>
  <si>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</si>
  <si>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</si>
  <si>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</si>
  <si>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</si>
  <si>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</si>
  <si>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</si>
  <si>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</si>
  <si>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</si>
  <si>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</si>
  <si>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</si>
  <si>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</si>
  <si>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</si>
  <si>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</si>
  <si>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</si>
  <si>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</si>
  <si>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</si>
  <si>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</si>
  <si>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</si>
  <si>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</si>
  <si>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</si>
  <si>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</si>
  <si>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</si>
  <si>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</si>
  <si>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</si>
  <si>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</si>
  <si>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</si>
  <si>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</si>
  <si>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</si>
  <si>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</si>
  <si>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</si>
  <si>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</si>
  <si>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</si>
  <si>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</si>
  <si>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</si>
  <si>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</si>
  <si>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</si>
  <si>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</si>
  <si>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</si>
  <si>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</si>
  <si>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</si>
  <si>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</si>
  <si>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</si>
  <si>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</si>
  <si>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</si>
  <si>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</si>
  <si>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</si>
  <si>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</si>
  <si>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</si>
  <si>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</si>
  <si>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</si>
  <si>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</si>
  <si>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</si>
  <si>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</si>
  <si>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</si>
  <si>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</si>
  <si>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</si>
  <si>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</si>
  <si>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</si>
  <si>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</si>
  <si>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</si>
  <si>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</si>
  <si>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</si>
  <si>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</si>
  <si>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</si>
  <si>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</si>
  <si>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</si>
  <si>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</si>
  <si>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</si>
  <si>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</si>
  <si>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</si>
  <si>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</si>
  <si>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</si>
  <si>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</si>
  <si>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</si>
  <si>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</si>
  <si>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</si>
  <si>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</si>
  <si>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</si>
  <si>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</si>
  <si>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</si>
  <si>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</si>
  <si>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</si>
  <si>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</si>
  <si>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</si>
  <si>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</si>
  <si>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</si>
  <si>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</si>
  <si>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</si>
  <si>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</si>
  <si>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</si>
  <si>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</si>
  <si>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</si>
  <si>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</si>
  <si>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</si>
  <si>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</si>
  <si>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</si>
  <si>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</si>
  <si>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</si>
  <si>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</si>
  <si>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</si>
  <si>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</si>
  <si>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</si>
  <si>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</si>
  <si>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</si>
  <si>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</si>
  <si>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</si>
  <si>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</si>
  <si>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</si>
  <si>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</si>
  <si>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</si>
  <si>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</si>
  <si>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</si>
  <si>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</si>
  <si>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</si>
  <si>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</si>
  <si>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</si>
  <si>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</si>
  <si>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</si>
  <si>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</si>
  <si>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</si>
  <si>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</si>
  <si>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</si>
  <si>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</si>
  <si>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</si>
  <si>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</si>
  <si>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</si>
  <si>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</si>
  <si>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</si>
  <si>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</si>
  <si>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</si>
  <si>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</si>
  <si>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</si>
  <si>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</si>
  <si>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</si>
  <si>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</si>
  <si>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</si>
  <si>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</si>
  <si>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</si>
  <si>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</si>
  <si>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</si>
  <si>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</si>
  <si>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</si>
  <si>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</si>
  <si>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</si>
  <si>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</si>
  <si>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</si>
  <si>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</si>
  <si>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</si>
  <si>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</si>
  <si>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</si>
  <si>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</si>
  <si>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</si>
  <si>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</si>
  <si>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</si>
  <si>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</si>
  <si>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</si>
  <si>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</si>
  <si>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</si>
  <si>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</si>
  <si>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</si>
  <si>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</si>
  <si>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</si>
  <si>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</si>
  <si>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</si>
  <si>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</si>
  <si>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</si>
  <si>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</si>
  <si>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</si>
  <si>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</si>
  <si>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</si>
  <si>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</si>
  <si>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</si>
  <si>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</si>
  <si>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</si>
  <si>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</si>
  <si>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</si>
  <si>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</si>
  <si>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</si>
  <si>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</si>
  <si>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</si>
  <si>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</si>
  <si>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</si>
  <si>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</si>
  <si>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</si>
  <si>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</si>
  <si>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</si>
  <si>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</si>
  <si>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</si>
  <si>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</si>
  <si>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</si>
  <si>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</si>
  <si>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</si>
  <si>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</si>
  <si>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</si>
  <si>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</si>
  <si>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</si>
  <si>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</si>
  <si>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</si>
  <si>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</si>
  <si>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</si>
  <si>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</si>
  <si>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</si>
  <si>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</si>
  <si>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</si>
  <si>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</si>
  <si>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</si>
  <si>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</si>
  <si>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</si>
  <si>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</si>
  <si>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</si>
  <si>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</si>
  <si>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</si>
  <si>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</si>
  <si>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</si>
  <si>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</si>
  <si>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</si>
  <si>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</si>
  <si>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</si>
  <si>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</si>
  <si>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</si>
  <si>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</si>
  <si>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</si>
  <si>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</si>
  <si>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</si>
  <si>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</si>
  <si>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</si>
  <si>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</si>
  <si>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</si>
  <si>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</si>
  <si>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</si>
  <si>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</si>
  <si>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</si>
  <si>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</si>
  <si>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</si>
  <si>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</si>
  <si>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</si>
  <si>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</si>
  <si>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</si>
  <si>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</si>
  <si>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</si>
  <si>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</si>
  <si>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</si>
  <si>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</si>
  <si>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</si>
  <si>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</si>
  <si>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</si>
  <si>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</si>
  <si>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</si>
  <si>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</si>
  <si>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</si>
  <si>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</si>
  <si>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</si>
  <si>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</si>
  <si>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</si>
  <si>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</si>
  <si>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</si>
  <si>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</si>
  <si>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</si>
  <si>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</si>
  <si>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</si>
  <si>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</si>
  <si>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</si>
  <si>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</si>
  <si>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</si>
  <si>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</si>
  <si>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</si>
  <si>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</si>
  <si>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</si>
  <si>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</si>
  <si>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</si>
  <si>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</si>
  <si>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</si>
  <si>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</si>
  <si>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</si>
  <si>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</si>
  <si>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</si>
  <si>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</si>
  <si>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</si>
  <si>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</si>
  <si>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</si>
  <si>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</si>
  <si>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</si>
  <si>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</si>
  <si>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</si>
  <si>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</si>
  <si>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</si>
  <si>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</si>
  <si>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</si>
  <si>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</si>
  <si>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</si>
  <si>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</si>
  <si>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</si>
  <si>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</si>
  <si>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</si>
  <si>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</si>
  <si>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</si>
  <si>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</si>
  <si>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</si>
  <si>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</si>
  <si>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</si>
  <si>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</si>
  <si>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</si>
  <si>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</si>
  <si>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</si>
  <si>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</si>
  <si>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</si>
  <si>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</si>
  <si>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</si>
  <si>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</si>
  <si>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</si>
  <si>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</si>
  <si>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</si>
  <si>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</si>
  <si>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</si>
  <si>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</si>
  <si>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</si>
  <si>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</si>
  <si>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</si>
  <si>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</si>
  <si>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</si>
  <si>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</si>
  <si>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</si>
  <si>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</si>
  <si>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</si>
  <si>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</si>
  <si>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</si>
  <si>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</si>
  <si>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</si>
  <si>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</si>
  <si>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</si>
  <si>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</si>
  <si>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</si>
  <si>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</si>
  <si>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</si>
  <si>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</si>
  <si>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</si>
  <si>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</si>
  <si>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</si>
  <si>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</si>
  <si>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</si>
  <si>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</si>
  <si>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</si>
  <si>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</si>
  <si>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</si>
  <si>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</si>
  <si>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</si>
  <si>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</si>
  <si>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</si>
  <si>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</si>
  <si>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</si>
  <si>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</si>
  <si>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</si>
  <si>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</si>
  <si>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</si>
  <si>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</si>
  <si>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</si>
  <si>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</si>
  <si>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</si>
  <si>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</si>
  <si>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</si>
  <si>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</si>
  <si>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</si>
  <si>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</si>
  <si>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</si>
  <si>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</si>
  <si>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</si>
  <si>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</si>
  <si>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</si>
  <si>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</si>
  <si>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</si>
  <si>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</si>
  <si>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</si>
  <si>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</si>
  <si>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</si>
  <si>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</si>
  <si>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</si>
  <si>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</si>
  <si>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</si>
  <si>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</si>
  <si>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</si>
  <si>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</si>
  <si>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</si>
  <si>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</si>
  <si>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</si>
  <si>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</si>
  <si>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</si>
  <si>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</si>
  <si>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</si>
  <si>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</si>
  <si>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</si>
  <si>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</si>
  <si>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</si>
  <si>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</si>
  <si>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</si>
  <si>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</si>
  <si>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</si>
  <si>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</si>
  <si>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</si>
  <si>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</si>
  <si>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</si>
  <si>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</si>
  <si>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</si>
  <si>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</si>
  <si>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</si>
  <si>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</si>
  <si>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</si>
  <si>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</si>
  <si>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</si>
  <si>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</si>
  <si>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</si>
  <si>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</si>
  <si>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</si>
  <si>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</si>
  <si>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</si>
  <si>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</si>
  <si>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</si>
  <si>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</si>
  <si>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</si>
  <si>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</si>
  <si>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</si>
  <si>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</si>
  <si>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</si>
  <si>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</si>
  <si>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</si>
  <si>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</si>
  <si>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</si>
  <si>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</si>
  <si>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</si>
  <si>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</si>
  <si>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</si>
  <si>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</si>
  <si>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</si>
  <si>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</si>
  <si>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</si>
  <si>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</si>
  <si>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</si>
  <si>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</si>
  <si>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</si>
  <si>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</si>
  <si>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</si>
  <si>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</si>
  <si>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</si>
  <si>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</si>
  <si>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</si>
  <si>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</si>
  <si>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</si>
  <si>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</si>
  <si>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</si>
  <si>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</si>
  <si>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</si>
  <si>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</si>
  <si>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</si>
  <si>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</si>
  <si>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</si>
  <si>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</si>
  <si>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</si>
  <si>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</si>
  <si>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</si>
  <si>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</si>
  <si>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</si>
  <si>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</si>
  <si>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</si>
  <si>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</si>
  <si>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</si>
  <si>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</si>
  <si>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</si>
  <si>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</si>
  <si>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</si>
  <si>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</si>
  <si>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</si>
  <si>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</si>
  <si>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</si>
  <si>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</si>
  <si>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</si>
  <si>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</si>
  <si>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</si>
  <si>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</si>
  <si>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</si>
  <si>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</si>
  <si>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</si>
  <si>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</si>
  <si>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</si>
  <si>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</si>
  <si>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</si>
  <si>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</si>
  <si>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</si>
  <si>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</si>
  <si>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</si>
  <si>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</si>
  <si>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</si>
  <si>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</si>
  <si>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</si>
  <si>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</si>
  <si>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</si>
  <si>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</si>
  <si>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</si>
  <si>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</si>
  <si>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</si>
  <si>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</si>
  <si>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</si>
  <si>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</si>
  <si>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</si>
  <si>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</si>
  <si>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</si>
  <si>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</si>
  <si>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</si>
  <si>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</si>
  <si>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</si>
  <si>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</si>
  <si>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</si>
  <si>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</si>
  <si>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</si>
  <si>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</si>
  <si>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</si>
  <si>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</si>
  <si>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</si>
  <si>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</si>
  <si>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</si>
  <si>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</si>
  <si>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</si>
  <si>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</si>
  <si>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</si>
  <si>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</si>
  <si>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</si>
  <si>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</si>
  <si>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</si>
  <si>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</si>
  <si>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</si>
  <si>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</si>
  <si>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</si>
  <si>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</si>
  <si>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</si>
  <si>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</si>
  <si>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</si>
  <si>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</si>
  <si>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</si>
  <si>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</si>
  <si>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</si>
  <si>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</si>
  <si>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</si>
  <si>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</si>
  <si>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</si>
  <si>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</si>
  <si>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</si>
  <si>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</si>
  <si>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</si>
  <si>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</si>
  <si>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</si>
  <si>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</si>
  <si>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</si>
  <si>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</si>
  <si>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</si>
  <si>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</si>
  <si>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</si>
  <si>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</si>
  <si>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</si>
  <si>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</si>
  <si>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</si>
  <si>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</si>
  <si>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</si>
  <si>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</si>
  <si>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</si>
  <si>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</si>
  <si>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</si>
  <si>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</si>
  <si>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</si>
  <si>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</si>
  <si>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</si>
  <si>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</si>
  <si>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</si>
  <si>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</si>
  <si>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</si>
  <si>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</si>
  <si>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</si>
  <si>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</si>
  <si>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</si>
  <si>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</si>
  <si>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</si>
  <si>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</si>
  <si>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</si>
  <si>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</si>
  <si>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</si>
  <si>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</si>
  <si>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</si>
  <si>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</si>
  <si>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</si>
  <si>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</si>
  <si>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</si>
  <si>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</si>
  <si>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</si>
  <si>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</si>
  <si>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</si>
  <si>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</si>
  <si>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</si>
  <si>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</si>
  <si>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</si>
  <si>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</si>
  <si>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</si>
  <si>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</si>
  <si>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</si>
  <si>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</si>
  <si>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</si>
  <si>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</si>
  <si>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</si>
  <si>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</si>
  <si>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</si>
  <si>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</si>
  <si>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</si>
  <si>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</si>
  <si>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</si>
  <si>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</si>
  <si>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</si>
  <si>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</si>
  <si>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</si>
  <si>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</si>
  <si>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</si>
  <si>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</si>
  <si>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</si>
  <si>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</si>
  <si>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</si>
  <si>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</si>
  <si>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</si>
  <si>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</si>
  <si>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</si>
  <si>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</si>
  <si>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</si>
  <si>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</si>
  <si>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</si>
  <si>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</si>
  <si>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</si>
  <si>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</si>
  <si>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</si>
  <si>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</si>
  <si>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</si>
  <si>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</si>
  <si>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</si>
  <si>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</si>
  <si>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</si>
  <si>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</si>
  <si>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</si>
  <si>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</si>
  <si>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</si>
  <si>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</si>
  <si>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</si>
  <si>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</si>
  <si>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</si>
  <si>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</si>
  <si>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</si>
  <si>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</si>
  <si>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</si>
  <si>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</si>
  <si>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</si>
  <si>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</si>
  <si>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</si>
  <si>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</si>
  <si>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</si>
  <si>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</si>
  <si>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</si>
  <si>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</si>
  <si>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</si>
  <si>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</si>
  <si>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</si>
  <si>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</si>
  <si>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</si>
  <si>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</si>
  <si>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</si>
  <si>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</si>
  <si>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</si>
  <si>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</si>
  <si>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</si>
  <si>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</si>
  <si>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</si>
  <si>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</si>
  <si>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</si>
  <si>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</si>
  <si>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</si>
  <si>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</si>
  <si>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</si>
  <si>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</si>
  <si>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</si>
  <si>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</si>
  <si>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</si>
  <si>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</si>
  <si>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</si>
  <si>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</si>
  <si>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</si>
  <si>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</si>
  <si>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</si>
  <si>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</si>
  <si>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</si>
  <si>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</si>
  <si>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</si>
  <si>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</si>
  <si>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</si>
  <si>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</si>
  <si>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</si>
  <si>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</si>
  <si>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</si>
  <si>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</si>
  <si>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</si>
  <si>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</si>
  <si>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</si>
  <si>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</si>
  <si>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</si>
  <si>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</si>
  <si>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</si>
  <si>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</si>
  <si>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</si>
  <si>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</si>
  <si>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</si>
  <si>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</si>
  <si>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</si>
  <si>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</si>
  <si>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</si>
  <si>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</si>
  <si>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</si>
  <si>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</si>
  <si>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</si>
  <si>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</si>
  <si>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</si>
  <si>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</si>
  <si>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</si>
  <si>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</si>
  <si>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</si>
  <si>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</si>
  <si>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</si>
  <si>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</si>
  <si>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</si>
  <si>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</si>
  <si>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</si>
  <si>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</si>
  <si>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</si>
  <si>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</si>
  <si>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</si>
  <si>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</si>
  <si>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</si>
  <si>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</si>
  <si>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</si>
  <si>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</si>
  <si>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</si>
  <si>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</si>
  <si>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</si>
  <si>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</si>
  <si>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</si>
  <si>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</si>
  <si>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</si>
  <si>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</si>
  <si>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</si>
  <si>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</si>
  <si>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</si>
  <si>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</si>
  <si>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</si>
  <si>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</si>
  <si>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</si>
  <si>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</si>
  <si>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</si>
  <si>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</si>
  <si>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</si>
  <si>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</si>
  <si>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</si>
  <si>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</si>
  <si>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</si>
  <si>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</si>
  <si>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</si>
  <si>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</si>
  <si>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</si>
  <si>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</si>
  <si>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</si>
  <si>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</si>
  <si>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</si>
  <si>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</si>
  <si>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</si>
  <si>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</si>
  <si>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</si>
  <si>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</si>
  <si>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</si>
  <si>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</si>
  <si>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</si>
  <si>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</si>
  <si>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</si>
  <si>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</si>
  <si>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</si>
  <si>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</si>
  <si>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</si>
  <si>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</si>
  <si>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</si>
  <si>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</si>
  <si>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</si>
  <si>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</si>
  <si>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</si>
  <si>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</si>
  <si>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</si>
  <si>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</si>
  <si>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</si>
  <si>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</si>
  <si>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</si>
  <si>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</si>
  <si>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</si>
  <si>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</si>
  <si>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</si>
  <si>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</si>
  <si>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</si>
  <si>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</si>
  <si>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</si>
  <si>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</si>
  <si>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</si>
  <si>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</si>
  <si>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</si>
  <si>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</si>
  <si>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</si>
  <si>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</si>
  <si>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</si>
  <si>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</si>
  <si>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</si>
  <si>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</si>
  <si>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</si>
  <si>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</si>
  <si>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</si>
  <si>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</si>
  <si>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</si>
  <si>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</si>
  <si>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</si>
  <si>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</si>
  <si>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</si>
  <si>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</si>
  <si>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</si>
  <si>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</si>
  <si>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</si>
  <si>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</si>
  <si>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</si>
  <si>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</si>
  <si>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</si>
  <si>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</si>
  <si>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</si>
  <si>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</si>
  <si>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</si>
  <si>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</si>
  <si>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</si>
  <si>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</si>
  <si>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</si>
  <si>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</si>
  <si>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</si>
  <si>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</si>
  <si>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</si>
  <si>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</si>
  <si>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</si>
  <si>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</si>
  <si>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</si>
  <si>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</si>
  <si>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</si>
  <si>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</si>
  <si>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</si>
  <si>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</si>
  <si>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</si>
  <si>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</si>
  <si>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</si>
  <si>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</si>
  <si>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</si>
  <si>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</si>
  <si>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</si>
  <si>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</si>
  <si>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</si>
  <si>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</si>
  <si>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</si>
  <si>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</si>
  <si>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</si>
  <si>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</si>
  <si>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</si>
  <si>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</si>
  <si>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</si>
  <si>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</si>
  <si>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</si>
  <si>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</si>
  <si>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</si>
  <si>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</si>
  <si>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</si>
  <si>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</si>
  <si>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</si>
  <si>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</si>
  <si>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</si>
  <si>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</si>
  <si>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</si>
  <si>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</si>
  <si>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</si>
  <si>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</si>
  <si>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</si>
  <si>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</si>
  <si>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</si>
  <si>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</si>
  <si>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</si>
  <si>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</si>
  <si>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</si>
  <si>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</si>
  <si>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</si>
  <si>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</si>
  <si>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</si>
  <si>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</si>
  <si>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</si>
  <si>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</si>
  <si>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</si>
  <si>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</si>
  <si>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</si>
  <si>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</si>
  <si>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</si>
  <si>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</si>
  <si>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</si>
  <si>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</si>
  <si>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</si>
  <si>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</si>
  <si>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</si>
  <si>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</si>
  <si>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</si>
  <si>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</si>
  <si>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</si>
  <si>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</si>
  <si>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</si>
  <si>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</si>
  <si>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</si>
  <si>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</si>
  <si>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</si>
  <si>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</si>
  <si>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</si>
  <si>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</si>
  <si>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</si>
  <si>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</si>
  <si>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</si>
  <si>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</si>
  <si>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</si>
  <si>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</si>
  <si>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</si>
  <si>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</si>
  <si>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</si>
  <si>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</si>
  <si>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</si>
  <si>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</si>
  <si>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</si>
  <si>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</si>
  <si>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</si>
  <si>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</si>
  <si>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</si>
  <si>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</si>
  <si>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</si>
  <si>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</si>
  <si>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</si>
  <si>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</si>
  <si>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</si>
  <si>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</si>
  <si>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</si>
  <si>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</si>
  <si>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</si>
  <si>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</si>
  <si>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</si>
  <si>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</si>
  <si>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</si>
  <si>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</si>
  <si>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</si>
  <si>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</si>
  <si>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</si>
  <si>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</si>
  <si>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</si>
  <si>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</si>
  <si>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</si>
  <si>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</si>
  <si>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</si>
  <si>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</si>
  <si>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</si>
  <si>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</si>
  <si>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</si>
  <si>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</si>
  <si>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</si>
  <si>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</si>
  <si>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</si>
  <si>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</si>
  <si>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</si>
  <si>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</si>
  <si>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</si>
  <si>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</si>
  <si>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</si>
  <si>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</si>
  <si>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</si>
  <si>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</si>
  <si>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</si>
  <si>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</si>
  <si>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</si>
  <si>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</si>
  <si>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</si>
  <si>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</si>
  <si>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</si>
  <si>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</si>
  <si>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</si>
  <si>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</si>
  <si>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</si>
  <si>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</si>
  <si>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</si>
  <si>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</si>
  <si>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</si>
  <si>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</si>
  <si>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</si>
  <si>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</si>
  <si>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</si>
  <si>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</si>
  <si>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</si>
  <si>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</si>
  <si>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</si>
  <si>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</si>
  <si>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</si>
  <si>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</si>
  <si>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</si>
  <si>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</si>
  <si>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</si>
  <si>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</si>
  <si>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</si>
  <si>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</si>
  <si>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</si>
  <si>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</si>
  <si>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</si>
  <si>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</si>
  <si>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</si>
  <si>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</si>
  <si>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</si>
  <si>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</si>
  <si>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</si>
  <si>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</si>
  <si>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</si>
  <si>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</si>
  <si>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</si>
  <si>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</si>
  <si>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</si>
  <si>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</si>
  <si>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</si>
  <si>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</si>
  <si>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</si>
  <si>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</si>
  <si>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</si>
  <si>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</si>
  <si>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</si>
  <si>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</si>
  <si>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</si>
  <si>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</si>
  <si>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</si>
  <si>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</si>
  <si>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</si>
  <si>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</si>
  <si>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</si>
  <si>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</si>
  <si>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</si>
  <si>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</si>
  <si>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</si>
  <si>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</si>
  <si>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</si>
  <si>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</si>
  <si>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</si>
  <si>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</si>
  <si>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</si>
  <si>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</si>
  <si>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</si>
  <si>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</si>
  <si>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</si>
  <si>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</si>
  <si>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</si>
  <si>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</si>
  <si>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</si>
  <si>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</si>
  <si>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</si>
  <si>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</si>
  <si>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</si>
  <si>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</si>
  <si>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</si>
  <si>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</si>
  <si>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</si>
  <si>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</si>
  <si>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</si>
  <si>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</si>
  <si>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</si>
  <si>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</si>
  <si>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</si>
  <si>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</si>
  <si>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</si>
  <si>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</si>
  <si>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</si>
  <si>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</si>
  <si>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</si>
  <si>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</si>
  <si>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</si>
  <si>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</si>
  <si>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</si>
  <si>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</si>
  <si>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</si>
  <si>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</si>
  <si>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</si>
  <si>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</si>
  <si>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</si>
  <si>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</si>
  <si>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</si>
  <si>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</si>
  <si>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</si>
  <si>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</si>
  <si>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</si>
  <si>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</si>
  <si>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</si>
  <si>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</si>
  <si>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</si>
  <si>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</si>
  <si>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</si>
  <si>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</si>
  <si>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</si>
  <si>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</si>
  <si>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</si>
  <si>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</si>
  <si>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</si>
  <si>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</si>
  <si>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</si>
  <si>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</si>
  <si>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</si>
  <si>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</si>
  <si>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</si>
  <si>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</si>
  <si>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</si>
  <si>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</si>
  <si>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</si>
  <si>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</si>
  <si>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</si>
  <si>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</si>
  <si>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</si>
  <si>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</si>
  <si>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</si>
  <si>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</si>
  <si>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</si>
  <si>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</si>
  <si>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</si>
  <si>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</si>
  <si>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</si>
  <si>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</si>
  <si>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</si>
  <si>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</si>
  <si>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</si>
  <si>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</si>
  <si>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</si>
  <si>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</si>
  <si>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</si>
  <si>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</si>
  <si>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</si>
  <si>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</si>
  <si>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</si>
  <si>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</si>
  <si>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</si>
  <si>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</si>
  <si>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</si>
  <si>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</si>
  <si>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</si>
  <si>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</si>
  <si>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</si>
  <si>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</si>
  <si>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</si>
  <si>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</si>
  <si>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</si>
  <si>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</si>
  <si>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</si>
  <si>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</si>
  <si>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</si>
  <si>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</si>
  <si>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</si>
  <si>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</si>
  <si>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</si>
  <si>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</si>
  <si>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</si>
  <si>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</si>
  <si>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</si>
  <si>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</si>
  <si>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</si>
  <si>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</si>
  <si>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</si>
  <si>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</si>
  <si>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</si>
  <si>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</si>
  <si>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</si>
  <si>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</si>
  <si>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</si>
  <si>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</si>
  <si>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</si>
  <si>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</si>
  <si>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</si>
  <si>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</si>
  <si>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</si>
  <si>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</si>
  <si>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</si>
  <si>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</si>
  <si>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</si>
  <si>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</si>
  <si>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</si>
  <si>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</si>
  <si>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</si>
  <si>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</si>
  <si>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</si>
  <si>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</si>
  <si>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</si>
  <si>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</si>
  <si>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</si>
  <si>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</si>
  <si>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</si>
  <si>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</si>
  <si>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</si>
  <si>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</si>
  <si>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</si>
  <si>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</si>
  <si>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</si>
  <si>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</si>
  <si>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</si>
  <si>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</si>
  <si>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</si>
  <si>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</si>
  <si>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</si>
  <si>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</si>
  <si>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</si>
  <si>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</si>
  <si>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</si>
  <si>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</si>
  <si>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</si>
  <si>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</si>
  <si>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</si>
  <si>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</si>
  <si>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</si>
  <si>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</si>
  <si>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</si>
  <si>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</si>
  <si>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</si>
  <si>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</si>
  <si>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</si>
  <si>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</si>
  <si>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</si>
  <si>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</si>
  <si>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</si>
  <si>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</si>
  <si>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</si>
  <si>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</si>
  <si>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</si>
  <si>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</si>
  <si>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</si>
  <si>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</si>
  <si>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</si>
  <si>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</si>
  <si>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</si>
  <si>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</si>
  <si>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</si>
  <si>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</si>
  <si>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</si>
  <si>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</si>
  <si>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</si>
  <si>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</si>
  <si>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</si>
  <si>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</si>
  <si>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</si>
  <si>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</si>
  <si>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</si>
  <si>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</si>
  <si>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</si>
  <si>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</si>
  <si>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</si>
  <si>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</si>
  <si>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</si>
  <si>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</si>
  <si>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</si>
  <si>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</si>
  <si>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</si>
  <si>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</si>
  <si>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</si>
  <si>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</si>
  <si>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</si>
  <si>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</si>
  <si>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</si>
  <si>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</si>
  <si>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</si>
  <si>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</si>
  <si>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</si>
  <si>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</si>
  <si>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</si>
  <si>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</si>
  <si>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</si>
  <si>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</si>
  <si>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</si>
  <si>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</si>
  <si>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</si>
  <si>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</si>
  <si>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</si>
  <si>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</si>
  <si>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</si>
  <si>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</si>
  <si>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</si>
  <si>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</si>
  <si>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</si>
  <si>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</si>
  <si>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</si>
  <si>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</si>
  <si>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</si>
  <si>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</si>
  <si>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</si>
  <si>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</si>
  <si>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</si>
  <si>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</si>
  <si>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</si>
  <si>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</si>
  <si>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</si>
  <si>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</si>
  <si>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</si>
  <si>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</si>
  <si>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</si>
  <si>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</si>
  <si>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</si>
  <si>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</si>
  <si>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</si>
  <si>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</si>
  <si>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</si>
  <si>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</si>
  <si>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</si>
  <si>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</si>
  <si>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</si>
  <si>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</si>
  <si>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</si>
  <si>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</si>
  <si>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</si>
  <si>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</si>
  <si>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</si>
  <si>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</si>
  <si>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</si>
  <si>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</si>
  <si>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</si>
  <si>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</si>
  <si>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</si>
  <si>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</si>
  <si>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</si>
  <si>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</si>
  <si>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</si>
  <si>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</si>
  <si>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</si>
  <si>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</si>
  <si>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</si>
  <si>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</si>
  <si>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</si>
  <si>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</si>
  <si>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</si>
  <si>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</si>
  <si>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</si>
  <si>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</si>
  <si>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</si>
  <si>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</si>
  <si>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</si>
  <si>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</si>
  <si>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</si>
  <si>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</si>
  <si>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</si>
  <si>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</si>
  <si>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</si>
  <si>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</si>
  <si>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</si>
  <si>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</si>
  <si>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</si>
  <si>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</si>
  <si>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</si>
  <si>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</si>
  <si>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</si>
  <si>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</si>
  <si>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</si>
  <si>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</si>
  <si>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</si>
  <si>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</si>
  <si>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</si>
  <si>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</si>
  <si>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</si>
  <si>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</si>
  <si>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</si>
  <si>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</si>
  <si>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</si>
  <si>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</si>
  <si>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</si>
  <si>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</si>
  <si>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</si>
  <si>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</si>
  <si>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</si>
  <si>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</si>
  <si>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</si>
  <si>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</si>
  <si>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</si>
  <si>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</si>
  <si>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</si>
  <si>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</si>
  <si>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</si>
  <si>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</si>
  <si>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</si>
  <si>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</si>
  <si>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</si>
  <si>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</si>
  <si>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</si>
  <si>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</si>
  <si>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</si>
  <si>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</si>
  <si>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</si>
  <si>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</si>
  <si>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</si>
  <si>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</si>
  <si>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</si>
  <si>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</si>
  <si>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</si>
  <si>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</si>
  <si>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</si>
  <si>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</si>
  <si>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</si>
  <si>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</si>
  <si>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</si>
  <si>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</si>
  <si>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</si>
  <si>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</si>
  <si>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</si>
  <si>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</si>
  <si>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</si>
  <si>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</si>
  <si>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</si>
  <si>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</si>
  <si>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</si>
  <si>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</si>
  <si>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</si>
  <si>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</si>
  <si>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</si>
  <si>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</si>
  <si>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</si>
  <si>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</si>
  <si>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</si>
  <si>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</si>
  <si>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</si>
  <si>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</si>
  <si>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</si>
  <si>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</si>
  <si>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</si>
  <si>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</si>
  <si>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</si>
  <si>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</si>
  <si>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</si>
  <si>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</si>
  <si>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</si>
  <si>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</si>
  <si>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</si>
  <si>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</si>
  <si>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</si>
  <si>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</si>
  <si>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</si>
  <si>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</si>
  <si>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</si>
  <si>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</si>
  <si>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</si>
  <si>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</si>
  <si>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</si>
  <si>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</si>
  <si>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</si>
  <si>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</si>
  <si>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</si>
  <si>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</si>
  <si>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</si>
  <si>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</si>
  <si>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</si>
  <si>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</si>
  <si>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</si>
  <si>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</si>
  <si>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</si>
  <si>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</si>
  <si>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</si>
  <si>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</si>
  <si>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</si>
  <si>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</si>
  <si>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</si>
  <si>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</si>
  <si>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</si>
  <si>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</si>
  <si>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</si>
  <si>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</si>
  <si>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</si>
  <si>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</si>
  <si>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</si>
  <si>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</si>
  <si>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</si>
  <si>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</si>
  <si>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</si>
  <si>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</si>
  <si>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</si>
  <si>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</si>
  <si>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</si>
  <si>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</si>
  <si>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</si>
  <si>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</si>
  <si>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</si>
  <si>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</si>
  <si>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</si>
  <si>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</si>
  <si>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</si>
  <si>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</si>
  <si>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</si>
  <si>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</si>
  <si>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</si>
  <si>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</si>
  <si>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</si>
  <si>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</si>
  <si>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</si>
  <si>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</si>
  <si>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</si>
  <si>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</si>
  <si>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</si>
  <si>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</si>
  <si>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</si>
  <si>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</si>
  <si>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</si>
  <si>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</si>
  <si>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</si>
  <si>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</si>
  <si>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</si>
  <si>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</si>
  <si>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</si>
  <si>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</si>
  <si>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</si>
  <si>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</si>
  <si>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</si>
  <si>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</si>
  <si>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</si>
  <si>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</si>
  <si>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</si>
  <si>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</si>
  <si>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</si>
  <si>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</si>
  <si>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</si>
  <si>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</si>
  <si>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</si>
  <si>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</si>
  <si>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</si>
  <si>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</si>
  <si>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</si>
  <si>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</si>
  <si>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</si>
  <si>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</si>
  <si>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</si>
  <si>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</si>
  <si>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</si>
  <si>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</si>
  <si>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</si>
  <si>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</si>
  <si>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</si>
  <si>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</si>
  <si>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</si>
  <si>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</si>
  <si>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</si>
  <si>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</si>
  <si>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</si>
  <si>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</si>
  <si>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</si>
  <si>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</si>
  <si>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</si>
  <si>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</si>
  <si>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</si>
  <si>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</si>
  <si>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</si>
  <si>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</si>
  <si>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</si>
  <si>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</si>
  <si>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</si>
  <si>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</si>
  <si>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</si>
  <si>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</si>
  <si>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</si>
  <si>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</si>
  <si>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</si>
  <si>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</si>
  <si>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</si>
  <si>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</si>
  <si>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</si>
  <si>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</si>
  <si>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</si>
  <si>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</si>
  <si>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</si>
  <si>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</si>
  <si>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</si>
  <si>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</si>
  <si>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</si>
  <si>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</si>
  <si>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</si>
  <si>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</si>
  <si>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</si>
  <si>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</si>
  <si>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</si>
  <si>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</si>
  <si>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</si>
  <si>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</si>
  <si>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</si>
  <si>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</si>
  <si>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</si>
  <si>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</si>
  <si>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</si>
  <si>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</si>
  <si>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</si>
  <si>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</si>
  <si>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</si>
  <si>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</si>
  <si>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</si>
  <si>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</si>
  <si>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</si>
  <si>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</si>
  <si>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</si>
  <si>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</si>
  <si>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</si>
  <si>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</si>
  <si>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</si>
  <si>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</si>
  <si>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</si>
  <si>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</si>
  <si>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</si>
  <si>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</si>
  <si>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</si>
  <si>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</si>
  <si>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</si>
  <si>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</si>
  <si>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</si>
  <si>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</si>
  <si>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</si>
  <si>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</si>
  <si>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</si>
  <si>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</si>
  <si>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</si>
  <si>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</si>
  <si>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</si>
  <si>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</si>
  <si>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</si>
  <si>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</si>
  <si>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</si>
  <si>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</si>
  <si>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</si>
  <si>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</si>
  <si>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</si>
  <si>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</si>
  <si>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</si>
  <si>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</si>
  <si>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</si>
  <si>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</si>
  <si>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</si>
  <si>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</si>
  <si>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</si>
  <si>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</si>
  <si>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</si>
  <si>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</si>
  <si>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</si>
  <si>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</si>
  <si>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</si>
  <si>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</si>
  <si>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</si>
  <si>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</si>
  <si>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</si>
  <si>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</si>
  <si>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</si>
  <si>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</si>
  <si>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</si>
  <si>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</si>
  <si>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</si>
  <si>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</si>
  <si>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</si>
  <si>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</si>
  <si>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</si>
  <si>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</si>
  <si>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</si>
  <si>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</si>
  <si>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</si>
  <si>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</si>
  <si>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</si>
  <si>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</si>
  <si>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</si>
  <si>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</si>
  <si>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</si>
  <si>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</si>
  <si>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</si>
  <si>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</si>
  <si>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</si>
  <si>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</si>
  <si>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</si>
  <si>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</si>
  <si>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</si>
  <si>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</si>
  <si>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</si>
  <si>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</si>
  <si>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</si>
  <si>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</si>
  <si>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</si>
  <si>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</si>
  <si>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</si>
  <si>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</si>
  <si>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</si>
  <si>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</si>
  <si>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</si>
  <si>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</si>
  <si>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</si>
  <si>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</si>
  <si>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</si>
  <si>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</si>
  <si>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</si>
  <si>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</si>
  <si>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</si>
  <si>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</si>
  <si>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</si>
  <si>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</si>
  <si>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</si>
  <si>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</si>
  <si>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</si>
  <si>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</si>
  <si>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</si>
  <si>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</si>
  <si>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</si>
  <si>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</si>
  <si>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</si>
  <si>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</si>
  <si>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</si>
  <si>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</si>
  <si>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</si>
  <si>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</si>
  <si>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</si>
  <si>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</si>
  <si>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</si>
  <si>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</si>
  <si>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</si>
  <si>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</si>
  <si>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</si>
  <si>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</si>
  <si>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</si>
  <si>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</si>
  <si>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</si>
  <si>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</si>
  <si>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</si>
  <si>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</si>
  <si>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</si>
  <si>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</si>
  <si>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</si>
  <si>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</si>
  <si>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</si>
  <si>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</si>
  <si>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</si>
  <si>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</si>
  <si>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</si>
  <si>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</si>
  <si>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</si>
  <si>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</si>
  <si>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</si>
  <si>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</si>
  <si>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</si>
  <si>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</si>
  <si>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</si>
  <si>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</si>
  <si>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</si>
  <si>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</si>
  <si>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</si>
  <si>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</si>
  <si>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</si>
  <si>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</si>
  <si>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</si>
  <si>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</si>
  <si>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</si>
  <si>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</si>
  <si>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</si>
  <si>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</si>
  <si>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</si>
  <si>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</si>
  <si>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</si>
  <si>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</si>
  <si>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</si>
  <si>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</si>
  <si>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</si>
  <si>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</si>
  <si>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</si>
  <si>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</si>
  <si>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</si>
  <si>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</si>
  <si>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</si>
  <si>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</si>
  <si>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</si>
  <si>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</si>
  <si>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</si>
  <si>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</si>
  <si>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</si>
  <si>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</si>
  <si>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</si>
  <si>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</si>
  <si>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</si>
  <si>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</si>
  <si>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</si>
  <si>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</si>
  <si>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</si>
  <si>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</si>
  <si>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</si>
  <si>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</si>
  <si>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</si>
  <si>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</si>
  <si>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</si>
  <si>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</si>
  <si>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</si>
  <si>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</si>
  <si>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</si>
  <si>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</si>
  <si>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</si>
  <si>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</si>
  <si>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</si>
  <si>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</si>
  <si>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</si>
  <si>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</si>
  <si>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</si>
  <si>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</si>
  <si>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</si>
  <si>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</si>
  <si>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</si>
  <si>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</si>
  <si>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</si>
  <si>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</si>
  <si>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</si>
  <si>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</si>
  <si>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</si>
  <si>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</si>
  <si>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</si>
  <si>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</si>
  <si>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</si>
  <si>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</si>
  <si>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</si>
  <si>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</si>
  <si>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</si>
  <si>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</si>
  <si>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</si>
  <si>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</si>
  <si>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</si>
  <si>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</si>
  <si>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</si>
  <si>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</si>
  <si>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</si>
  <si>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</si>
  <si>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</si>
  <si>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</si>
  <si>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</si>
  <si>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</si>
  <si>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</si>
  <si>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</si>
  <si>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</si>
  <si>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</si>
  <si>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</si>
  <si>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</si>
  <si>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</si>
  <si>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</si>
  <si>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</si>
  <si>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</si>
  <si>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</si>
  <si>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</si>
  <si>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</si>
  <si>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</si>
  <si>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</si>
  <si>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</si>
  <si>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</si>
  <si>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</si>
  <si>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</si>
  <si>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</si>
  <si>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</si>
  <si>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</si>
  <si>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</si>
  <si>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</si>
  <si>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</si>
  <si>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</si>
  <si>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</si>
  <si>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</si>
  <si>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</si>
  <si>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</si>
  <si>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</si>
  <si>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</si>
  <si>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</si>
  <si>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</si>
  <si>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</si>
  <si>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</si>
  <si>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</si>
  <si>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</si>
  <si>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</si>
  <si>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</si>
  <si>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</si>
  <si>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</si>
  <si>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</si>
  <si>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</si>
  <si>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</si>
  <si>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</si>
  <si>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</si>
  <si>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</si>
  <si>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</si>
  <si>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</si>
  <si>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</si>
  <si>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</si>
  <si>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</si>
  <si>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</si>
  <si>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</si>
  <si>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</si>
  <si>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</si>
  <si>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</si>
  <si>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</si>
  <si>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</si>
  <si>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</si>
  <si>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</si>
  <si>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</si>
  <si>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</si>
  <si>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</si>
  <si>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</si>
  <si>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</si>
  <si>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</si>
  <si>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</si>
  <si>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</si>
  <si>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</si>
  <si>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</si>
  <si>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</si>
  <si>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</si>
  <si>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</si>
  <si>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</si>
  <si>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</si>
  <si>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</si>
  <si>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</si>
  <si>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</si>
  <si>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</si>
  <si>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</si>
  <si>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</si>
  <si>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</si>
  <si>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</si>
  <si>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</si>
  <si>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</si>
  <si>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</si>
  <si>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</si>
  <si>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</si>
  <si>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</si>
  <si>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</si>
  <si>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</si>
  <si>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</si>
  <si>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</si>
  <si>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</si>
  <si>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</si>
  <si>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</si>
  <si>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</si>
  <si>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</si>
  <si>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</si>
  <si>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</si>
  <si>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</si>
  <si>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</si>
  <si>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</si>
  <si>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</si>
  <si>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</si>
  <si>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</si>
  <si>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</si>
  <si>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</si>
  <si>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</si>
  <si>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</si>
  <si>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</si>
  <si>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</si>
  <si>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</si>
  <si>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</si>
  <si>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</si>
  <si>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</si>
  <si>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</si>
  <si>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</si>
  <si>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</si>
  <si>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</si>
  <si>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</si>
  <si>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</si>
  <si>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</si>
  <si>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</si>
  <si>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</si>
  <si>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</si>
  <si>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</si>
  <si>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</si>
  <si>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</si>
  <si>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</si>
  <si>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</si>
  <si>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</si>
  <si>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</si>
  <si>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</si>
  <si>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</si>
  <si>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</si>
  <si>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</si>
  <si>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</si>
  <si>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</si>
  <si>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</si>
  <si>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</si>
  <si>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</si>
  <si>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</si>
  <si>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</si>
  <si>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</si>
  <si>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</si>
  <si>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</si>
  <si>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</si>
  <si>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</si>
  <si>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</si>
  <si>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</si>
  <si>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</si>
  <si>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</si>
  <si>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</si>
  <si>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</si>
  <si>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</si>
  <si>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</si>
  <si>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</si>
  <si>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</si>
  <si>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</si>
  <si>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</si>
  <si>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</si>
  <si>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</si>
  <si>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</si>
  <si>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</si>
  <si>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</si>
  <si>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</si>
  <si>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</si>
  <si>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</si>
  <si>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</si>
  <si>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</si>
  <si>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</si>
  <si>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</si>
  <si>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</si>
  <si>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</si>
  <si>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</si>
  <si>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</si>
  <si>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</si>
  <si>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</si>
  <si>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</si>
  <si>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</si>
  <si>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</si>
  <si>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</si>
  <si>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</si>
  <si>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</si>
  <si>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</si>
  <si>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</si>
  <si>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</si>
  <si>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</si>
  <si>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</si>
  <si>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</si>
  <si>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</si>
  <si>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</si>
  <si>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</si>
  <si>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</si>
  <si>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</si>
  <si>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</si>
  <si>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</si>
  <si>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</si>
  <si>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</si>
  <si>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</si>
  <si>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</si>
  <si>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</si>
  <si>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</si>
  <si>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</si>
  <si>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</si>
  <si>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</si>
  <si>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</si>
  <si>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</si>
  <si>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</si>
  <si>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</si>
  <si>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</si>
  <si>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</si>
  <si>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</si>
  <si>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</si>
  <si>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</si>
  <si>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</si>
  <si>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</si>
  <si>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</si>
  <si>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</si>
  <si>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</si>
  <si>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</si>
  <si>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</si>
  <si>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</si>
  <si>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</si>
  <si>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</si>
  <si>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</si>
  <si>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</si>
  <si>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</si>
  <si>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</si>
  <si>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</si>
  <si>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</si>
  <si>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</si>
  <si>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</si>
  <si>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</si>
  <si>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</si>
  <si>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</si>
  <si>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</si>
  <si>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</si>
  <si>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</si>
  <si>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</si>
  <si>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</si>
  <si>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</si>
  <si>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</si>
  <si>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</si>
  <si>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</si>
  <si>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</si>
  <si>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</si>
  <si>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</si>
  <si>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</si>
  <si>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</si>
  <si>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</si>
  <si>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</si>
  <si>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</si>
  <si>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</si>
  <si>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</si>
  <si>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</si>
  <si>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</si>
  <si>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</si>
  <si>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</si>
  <si>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</si>
  <si>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</si>
  <si>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</si>
  <si>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</si>
  <si>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</si>
  <si>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</si>
  <si>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</si>
  <si>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</si>
  <si>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</si>
  <si>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</si>
  <si>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</si>
  <si>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</si>
  <si>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</si>
  <si>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</si>
  <si>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</si>
  <si>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</si>
  <si>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</si>
  <si>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</si>
  <si>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</si>
  <si>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</si>
  <si>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</si>
  <si>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</si>
  <si>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</si>
  <si>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</si>
  <si>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</si>
  <si>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</si>
  <si>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</si>
  <si>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</si>
  <si>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</si>
  <si>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</si>
  <si>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</si>
  <si>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</si>
  <si>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</si>
  <si>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</si>
  <si>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</si>
  <si>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</si>
  <si>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</si>
  <si>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</si>
  <si>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</si>
  <si>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</si>
  <si>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</si>
  <si>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</si>
  <si>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</si>
  <si>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</si>
  <si>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</si>
  <si>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</si>
  <si>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</si>
  <si>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</si>
  <si>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</si>
  <si>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</si>
  <si>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</si>
  <si>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</si>
  <si>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</si>
  <si>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</si>
  <si>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</si>
  <si>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</si>
  <si>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</si>
  <si>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</si>
  <si>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</si>
  <si>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</si>
  <si>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</si>
  <si>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</si>
  <si>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</si>
  <si>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</si>
  <si>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</si>
  <si>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</si>
  <si>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</si>
  <si>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</si>
  <si>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</si>
  <si>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</si>
  <si>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</si>
  <si>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</si>
  <si>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</si>
  <si>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</si>
  <si>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</si>
  <si>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</si>
  <si>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</si>
  <si>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</si>
  <si>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</si>
  <si>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</si>
  <si>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</si>
  <si>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</si>
  <si>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</si>
  <si>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</si>
  <si>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</si>
  <si>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</si>
  <si>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</si>
  <si>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</si>
  <si>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</si>
  <si>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</si>
  <si>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</si>
  <si>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</si>
  <si>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</si>
  <si>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</si>
  <si>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</si>
  <si>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</si>
  <si>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</si>
  <si>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</si>
  <si>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</si>
  <si>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</si>
  <si>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</si>
  <si>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</si>
  <si>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</si>
  <si>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</si>
  <si>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</si>
  <si>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</si>
  <si>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</si>
  <si>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</si>
  <si>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</si>
  <si>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</si>
  <si>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</si>
  <si>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</si>
  <si>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</si>
  <si>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</si>
  <si>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</si>
  <si>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</si>
  <si>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</si>
  <si>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</si>
  <si>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</si>
  <si>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</si>
  <si>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</si>
  <si>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</si>
  <si>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</si>
  <si>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</si>
  <si>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</si>
  <si>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</si>
  <si>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</si>
  <si>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</si>
  <si>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</si>
  <si>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</si>
  <si>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</si>
  <si>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</si>
  <si>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</si>
  <si>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</si>
  <si>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</si>
  <si>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</si>
  <si>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</si>
  <si>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</si>
  <si>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</si>
  <si>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</si>
  <si>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</si>
  <si>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</si>
  <si>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</si>
  <si>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</si>
  <si>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</si>
  <si>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</si>
  <si>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</si>
  <si>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</si>
  <si>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</si>
  <si>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</si>
  <si>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</si>
  <si>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</si>
  <si>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</si>
  <si>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</si>
  <si>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</si>
  <si>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</si>
  <si>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</si>
  <si>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</si>
  <si>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</si>
  <si>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</si>
  <si>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</si>
  <si>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</si>
  <si>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</si>
  <si>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</si>
  <si>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</si>
  <si>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</si>
  <si>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</si>
  <si>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</si>
  <si>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</si>
  <si>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</si>
  <si>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</si>
  <si>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</si>
  <si>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</si>
  <si>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</si>
  <si>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</si>
  <si>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</si>
  <si>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</si>
  <si>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</si>
  <si>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</si>
  <si>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</si>
  <si>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</si>
  <si>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</si>
  <si>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</si>
  <si>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</si>
  <si>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</si>
  <si>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</si>
  <si>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</si>
  <si>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</si>
  <si>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</si>
  <si>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</si>
  <si>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</si>
  <si>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</si>
  <si>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</si>
  <si>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</si>
  <si>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</si>
  <si>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</si>
  <si>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</si>
  <si>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</si>
  <si>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</si>
  <si>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</si>
  <si>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</si>
  <si>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</si>
  <si>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</si>
  <si>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</si>
  <si>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</si>
  <si>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</si>
  <si>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</si>
  <si>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</si>
  <si>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</si>
  <si>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</si>
  <si>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</si>
  <si>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</si>
  <si>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</si>
  <si>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</si>
  <si>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</si>
  <si>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</si>
  <si>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</si>
  <si>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</si>
  <si>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</si>
  <si>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</si>
  <si>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</si>
  <si>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</si>
  <si>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</si>
  <si>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</si>
  <si>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</si>
  <si>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</si>
  <si>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</si>
  <si>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</si>
  <si>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</si>
  <si>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</si>
  <si>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</si>
  <si>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</si>
  <si>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</si>
  <si>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</si>
  <si>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</si>
  <si>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</si>
  <si>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</si>
  <si>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</si>
  <si>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</si>
  <si>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</si>
  <si>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</si>
  <si>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</si>
  <si>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</si>
  <si>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</si>
  <si>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</si>
  <si>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</si>
  <si>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</si>
  <si>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</si>
  <si>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</si>
  <si>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</si>
  <si>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</si>
  <si>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</si>
  <si>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</si>
  <si>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</si>
  <si>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</si>
  <si>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</si>
  <si>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</si>
  <si>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</si>
  <si>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</si>
  <si>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</si>
  <si>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</si>
  <si>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</si>
  <si>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</si>
  <si>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</si>
  <si>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</si>
  <si>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</si>
  <si>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</si>
  <si>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</si>
  <si>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</si>
  <si>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</si>
  <si>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</si>
  <si>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</si>
  <si>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</si>
  <si>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</si>
  <si>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</si>
  <si>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</si>
  <si>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</si>
  <si>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</si>
  <si>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</si>
  <si>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</si>
  <si>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</si>
  <si>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</si>
  <si>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</si>
  <si>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</si>
  <si>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</si>
  <si>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</si>
  <si>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</si>
  <si>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</si>
  <si>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</si>
  <si>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</si>
  <si>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</si>
  <si>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</si>
  <si>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</si>
  <si>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</si>
  <si>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</si>
  <si>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</si>
  <si>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</si>
  <si>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</si>
  <si>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</si>
  <si>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</si>
  <si>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</si>
  <si>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</si>
  <si>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</si>
  <si>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</si>
  <si>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</si>
  <si>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</si>
  <si>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</si>
  <si>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</si>
  <si>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</si>
  <si>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</si>
  <si>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</si>
  <si>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</si>
  <si>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</si>
  <si>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</si>
  <si>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</si>
  <si>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</si>
  <si>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</si>
  <si>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</si>
  <si>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</si>
  <si>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</si>
  <si>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</si>
  <si>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</si>
  <si>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</si>
  <si>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</si>
  <si>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</si>
  <si>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</si>
  <si>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</si>
  <si>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</si>
  <si>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</si>
  <si>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</si>
  <si>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</si>
  <si>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</si>
  <si>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</si>
  <si>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</si>
  <si>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</si>
  <si>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</si>
  <si>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</si>
  <si>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</si>
  <si>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</si>
  <si>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</si>
  <si>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</si>
  <si>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</si>
  <si>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</si>
  <si>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</si>
  <si>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</si>
  <si>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</si>
  <si>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</si>
  <si>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</si>
  <si>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</si>
  <si>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</si>
  <si>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</si>
  <si>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</si>
  <si>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</si>
  <si>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</si>
  <si>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</si>
  <si>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</si>
  <si>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</si>
  <si>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</si>
  <si>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</si>
  <si>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</si>
  <si>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</si>
  <si>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</si>
  <si>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</si>
  <si>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</si>
  <si>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</si>
  <si>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</si>
  <si>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</si>
  <si>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</si>
  <si>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</si>
  <si>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</si>
  <si>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</si>
  <si>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</si>
  <si>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</si>
  <si>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</si>
  <si>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</si>
  <si>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</si>
  <si>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</si>
  <si>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</si>
  <si>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</si>
  <si>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</si>
  <si>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</si>
  <si>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</si>
  <si>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</si>
  <si>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</si>
  <si>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</si>
  <si>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</si>
  <si>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</si>
  <si>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</si>
  <si>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</si>
  <si>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</si>
  <si>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</si>
  <si>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</si>
  <si>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</si>
  <si>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</si>
  <si>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</si>
  <si>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</si>
  <si>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</si>
  <si>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</si>
  <si>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</si>
  <si>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</si>
  <si>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</si>
  <si>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</si>
  <si>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</si>
  <si>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</si>
  <si>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</si>
  <si>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</si>
  <si>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</si>
  <si>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</si>
  <si>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</si>
  <si>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</si>
  <si>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</si>
  <si>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</si>
  <si>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</si>
  <si>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</si>
  <si>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</si>
  <si>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</si>
  <si>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</si>
  <si>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</si>
  <si>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</si>
  <si>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</si>
  <si>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</si>
  <si>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</si>
  <si>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</si>
  <si>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</si>
  <si>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</si>
  <si>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</si>
  <si>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</si>
  <si>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</si>
  <si>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</si>
  <si>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</si>
  <si>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</si>
  <si>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</si>
  <si>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</si>
  <si>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</si>
  <si>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</si>
  <si>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</si>
  <si>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</si>
  <si>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</si>
  <si>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</si>
  <si>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</si>
  <si>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</si>
  <si>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</si>
  <si>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</si>
  <si>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</si>
  <si>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</si>
  <si>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</si>
  <si>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</si>
  <si>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</si>
  <si>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</si>
  <si>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</si>
  <si>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</si>
  <si>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</si>
  <si>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</si>
  <si>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</si>
  <si>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</si>
  <si>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</si>
  <si>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</si>
  <si>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</si>
  <si>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</si>
  <si>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</si>
  <si>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</si>
  <si>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</si>
  <si>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</si>
  <si>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</si>
  <si>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</si>
  <si>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</si>
  <si>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</si>
  <si>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</si>
  <si>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</si>
  <si>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</si>
  <si>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</si>
  <si>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</si>
  <si>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</si>
  <si>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</si>
  <si>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</si>
  <si>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</si>
  <si>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</si>
  <si>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</si>
  <si>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</si>
  <si>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</si>
  <si>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</si>
  <si>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</si>
  <si>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</si>
  <si>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</si>
  <si>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</si>
  <si>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</si>
  <si>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</si>
  <si>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</si>
  <si>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</si>
  <si>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</si>
  <si>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</si>
  <si>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</si>
  <si>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</si>
  <si>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</si>
  <si>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</si>
  <si>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</si>
  <si>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</si>
  <si>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</si>
  <si>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</si>
  <si>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</si>
  <si>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</si>
  <si>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</si>
  <si>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</si>
  <si>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</si>
  <si>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</si>
  <si>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</si>
  <si>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</si>
  <si>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</si>
  <si>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</si>
  <si>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</si>
  <si>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</si>
  <si>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</si>
  <si>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</si>
  <si>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</si>
  <si>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</si>
  <si>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</si>
  <si>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</si>
  <si>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</si>
  <si>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</si>
  <si>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</si>
  <si>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</si>
  <si>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</si>
  <si>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</si>
  <si>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</si>
  <si>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</si>
  <si>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</si>
  <si>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</si>
  <si>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</si>
  <si>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</si>
  <si>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</si>
  <si>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</si>
  <si>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</si>
  <si>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</si>
  <si>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</si>
  <si>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</si>
  <si>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</si>
  <si>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</si>
  <si>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</si>
  <si>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</si>
  <si>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</si>
  <si>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</si>
  <si>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</si>
  <si>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</si>
  <si>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</si>
  <si>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</si>
  <si>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</si>
  <si>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</si>
  <si>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</si>
  <si>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</si>
  <si>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</si>
  <si>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</si>
  <si>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</si>
  <si>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</si>
  <si>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</si>
  <si>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</si>
  <si>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</si>
  <si>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</si>
  <si>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</si>
  <si>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</si>
  <si>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</si>
  <si>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</si>
  <si>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</si>
  <si>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</si>
  <si>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</si>
  <si>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</si>
  <si>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</si>
  <si>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</si>
  <si>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</si>
  <si>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</si>
  <si>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</si>
  <si>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</si>
  <si>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</si>
  <si>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</si>
  <si>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</si>
  <si>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</si>
  <si>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</si>
  <si>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</si>
  <si>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</si>
  <si>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</si>
  <si>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</si>
  <si>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</si>
  <si>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</si>
  <si>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</si>
  <si>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</si>
  <si>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</si>
  <si>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</si>
  <si>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</si>
  <si>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</si>
  <si>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</si>
  <si>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</si>
  <si>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</si>
  <si>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</si>
  <si>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</si>
  <si>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</si>
  <si>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</si>
  <si>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</si>
  <si>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</si>
  <si>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</si>
  <si>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</si>
  <si>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</si>
  <si>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</si>
  <si>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</si>
  <si>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</si>
  <si>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</si>
  <si>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</si>
  <si>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</si>
  <si>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</si>
  <si>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</si>
  <si>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</si>
  <si>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</si>
  <si>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</si>
  <si>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</si>
  <si>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</si>
  <si>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</si>
  <si>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</si>
  <si>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</si>
  <si>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</si>
  <si>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</si>
  <si>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</si>
  <si>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</si>
  <si>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</si>
  <si>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</si>
  <si>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</si>
  <si>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</si>
  <si>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</si>
  <si>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</si>
  <si>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</si>
  <si>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</si>
  <si>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</si>
  <si>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</si>
  <si>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</si>
  <si>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</si>
  <si>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</si>
  <si>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</si>
  <si>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</si>
  <si>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</si>
  <si>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</si>
  <si>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</si>
  <si>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</si>
  <si>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</si>
  <si>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</si>
  <si>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</si>
  <si>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</si>
  <si>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</si>
  <si>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</si>
  <si>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</si>
  <si>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</si>
  <si>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</si>
  <si>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</si>
  <si>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</si>
  <si>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</si>
  <si>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</si>
  <si>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</si>
  <si>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</si>
  <si>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</si>
  <si>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</si>
  <si>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</si>
  <si>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</si>
  <si>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</si>
  <si>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</si>
  <si>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</si>
  <si>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</si>
  <si>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</si>
  <si>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</si>
  <si>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</si>
  <si>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</si>
  <si>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</si>
  <si>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</si>
  <si>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</si>
  <si>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</si>
  <si>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</si>
  <si>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</si>
  <si>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</si>
  <si>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</si>
  <si>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</si>
  <si>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</si>
  <si>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</si>
  <si>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</si>
  <si>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</si>
  <si>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</si>
  <si>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</si>
  <si>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</si>
  <si>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</si>
  <si>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</si>
  <si>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</si>
  <si>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</si>
  <si>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</si>
  <si>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</si>
  <si>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</si>
  <si>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</si>
  <si>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</si>
  <si>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</si>
  <si>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</si>
  <si>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</si>
  <si>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</si>
  <si>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</si>
  <si>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</si>
  <si>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</si>
  <si>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</si>
  <si>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</si>
  <si>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</si>
  <si>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</si>
  <si>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</si>
  <si>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</si>
  <si>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</si>
  <si>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</si>
  <si>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</si>
  <si>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</si>
  <si>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</si>
  <si>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</si>
  <si>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</si>
  <si>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</si>
  <si>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</si>
  <si>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</si>
  <si>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</si>
  <si>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</si>
  <si>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</si>
  <si>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</si>
  <si>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</si>
  <si>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</si>
  <si>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</si>
  <si>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</si>
  <si>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</si>
  <si>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</si>
  <si>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</si>
  <si>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</si>
  <si>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</si>
  <si>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</si>
  <si>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</si>
  <si>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</si>
  <si>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</si>
  <si>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</si>
  <si>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</si>
  <si>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</si>
  <si>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</si>
  <si>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</si>
  <si>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</si>
  <si>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</si>
  <si>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</si>
  <si>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</si>
  <si>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</si>
  <si>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</si>
  <si>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</si>
  <si>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</si>
  <si>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</si>
  <si>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</si>
  <si>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</si>
  <si>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</si>
  <si>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</si>
  <si>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</si>
  <si>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</si>
  <si>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</si>
  <si>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</si>
  <si>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</si>
  <si>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</si>
  <si>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</si>
  <si>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</si>
  <si>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</si>
  <si>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</si>
  <si>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</si>
  <si>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</si>
  <si>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</si>
  <si>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</si>
  <si>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</si>
  <si>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</si>
  <si>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</si>
  <si>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</si>
  <si>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</si>
  <si>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</si>
  <si>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</si>
  <si>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</si>
  <si>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</si>
  <si>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</si>
  <si>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</si>
  <si>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</si>
  <si>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</si>
  <si>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</si>
  <si>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</si>
  <si>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</si>
  <si>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</si>
  <si>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</si>
  <si>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</si>
  <si>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</si>
  <si>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</si>
  <si>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</si>
  <si>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</si>
  <si>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</si>
  <si>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</si>
  <si>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</si>
  <si>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</si>
  <si>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</si>
  <si>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</si>
  <si>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</si>
  <si>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</si>
  <si>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</si>
  <si>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</si>
  <si>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</si>
  <si>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</si>
  <si>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</si>
  <si>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</si>
  <si>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</si>
  <si>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</si>
  <si>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</si>
  <si>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</si>
  <si>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</si>
  <si>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</si>
  <si>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</si>
  <si>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</si>
  <si>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</si>
  <si>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</si>
  <si>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</si>
  <si>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</si>
  <si>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</si>
  <si>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</si>
  <si>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</si>
  <si>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</si>
  <si>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</si>
  <si>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</si>
  <si>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</si>
  <si>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</si>
  <si>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</si>
  <si>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</si>
  <si>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</si>
  <si>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</si>
  <si>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</si>
  <si>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</si>
  <si>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</si>
  <si>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</si>
  <si>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</si>
  <si>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</si>
  <si>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</si>
  <si>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</si>
  <si>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</si>
  <si>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</si>
  <si>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</si>
  <si>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</si>
  <si>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</si>
  <si>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</si>
  <si>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</si>
  <si>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</si>
  <si>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</si>
  <si>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</si>
  <si>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</si>
  <si>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</si>
  <si>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</si>
  <si>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</si>
  <si>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</si>
  <si>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</si>
  <si>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</si>
  <si>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</si>
  <si>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</si>
  <si>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</si>
  <si>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</si>
  <si>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</si>
  <si>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</si>
  <si>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</si>
  <si>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</si>
  <si>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</si>
  <si>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</si>
  <si>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</si>
  <si>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</si>
  <si>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</si>
  <si>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</si>
  <si>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</si>
  <si>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</si>
  <si>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</si>
  <si>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</si>
  <si>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</si>
  <si>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</si>
  <si>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</si>
  <si>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</si>
  <si>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</si>
  <si>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</si>
  <si>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</si>
  <si>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</si>
  <si>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</si>
  <si>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</si>
  <si>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</si>
  <si>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</si>
  <si>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</si>
  <si>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</si>
  <si>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</si>
  <si>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</si>
  <si>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</si>
  <si>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</si>
  <si>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</si>
  <si>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</si>
  <si>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</si>
  <si>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</si>
  <si>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</si>
  <si>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</si>
  <si>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</si>
  <si>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</si>
  <si>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</si>
  <si>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</si>
  <si>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</si>
  <si>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</si>
  <si>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</si>
  <si>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</si>
  <si>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</si>
  <si>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</si>
  <si>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</si>
  <si>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</si>
  <si>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</si>
  <si>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</si>
  <si>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</si>
  <si>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</si>
  <si>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</si>
  <si>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</si>
  <si>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</si>
  <si>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</si>
  <si>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</si>
  <si>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</si>
  <si>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</si>
  <si>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</si>
  <si>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</si>
  <si>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</si>
  <si>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</si>
  <si>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</si>
  <si>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</si>
  <si>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</si>
  <si>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</si>
  <si>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</si>
  <si>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</si>
  <si>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</si>
  <si>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</si>
  <si>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</si>
  <si>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</si>
  <si>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</si>
  <si>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</si>
  <si>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</si>
  <si>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</si>
  <si>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</si>
  <si>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</si>
  <si>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</si>
  <si>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</si>
  <si>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</si>
  <si>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</si>
  <si>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</si>
  <si>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</si>
  <si>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</si>
  <si>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</si>
  <si>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</si>
  <si>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</si>
  <si>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</si>
  <si>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</si>
  <si>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</si>
  <si>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</si>
  <si>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</si>
  <si>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</si>
  <si>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</si>
  <si>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</si>
  <si>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</si>
  <si>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</si>
  <si>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</si>
  <si>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</si>
  <si>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</si>
  <si>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</si>
  <si>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</si>
  <si>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</si>
  <si>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</si>
  <si>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</si>
  <si>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</si>
  <si>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</si>
  <si>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</si>
  <si>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</si>
  <si>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</si>
  <si>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</si>
  <si>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</si>
  <si>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</si>
  <si>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</si>
  <si>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</si>
  <si>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</si>
  <si>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</si>
  <si>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</si>
  <si>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</si>
  <si>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</si>
  <si>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</si>
  <si>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</si>
  <si>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</si>
  <si>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</si>
  <si>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</si>
  <si>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</si>
  <si>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</si>
  <si>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</si>
  <si>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</si>
  <si>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</si>
  <si>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</si>
  <si>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</si>
  <si>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</si>
  <si>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</si>
  <si>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</si>
  <si>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</si>
  <si>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</si>
  <si>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</si>
  <si>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</si>
  <si>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</si>
  <si>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</si>
  <si>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</si>
  <si>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</si>
  <si>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</si>
  <si>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</si>
  <si>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</si>
  <si>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</si>
  <si>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</si>
  <si>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</si>
  <si>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</si>
  <si>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</si>
  <si>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</si>
  <si>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</si>
  <si>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</si>
  <si>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</si>
  <si>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</si>
  <si>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</si>
  <si>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</si>
  <si>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</si>
  <si>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</si>
  <si>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</si>
  <si>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</si>
  <si>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</si>
  <si>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</si>
  <si>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</si>
  <si>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</si>
  <si>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</si>
  <si>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</si>
  <si>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</si>
  <si>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</si>
  <si>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</si>
  <si>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</si>
  <si>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</si>
  <si>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</si>
  <si>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</si>
  <si>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</si>
  <si>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</si>
  <si>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</si>
  <si>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</si>
  <si>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</si>
  <si>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</si>
  <si>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</si>
  <si>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</si>
  <si>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</si>
  <si>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</si>
  <si>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</si>
  <si>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</si>
  <si>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</si>
  <si>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</si>
  <si>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</si>
  <si>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</si>
  <si>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</si>
  <si>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</si>
  <si>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</si>
  <si>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</si>
  <si>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</si>
  <si>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</si>
  <si>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</si>
  <si>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</si>
  <si>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</si>
  <si>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</si>
  <si>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</si>
  <si>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</si>
  <si>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</si>
  <si>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</si>
  <si>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</si>
  <si>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</si>
  <si>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</si>
  <si>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</si>
  <si>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</si>
  <si>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</si>
  <si>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</si>
  <si>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</si>
  <si>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</si>
  <si>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</si>
  <si>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</si>
  <si>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</si>
  <si>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</si>
  <si>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</si>
  <si>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</si>
  <si>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</si>
  <si>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</si>
  <si>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</si>
  <si>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</si>
  <si>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</si>
  <si>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</si>
  <si>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</si>
  <si>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</si>
  <si>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</si>
  <si>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</si>
  <si>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</si>
  <si>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</si>
  <si>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</si>
  <si>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</si>
  <si>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</si>
  <si>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</si>
  <si>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</si>
  <si>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</si>
  <si>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</si>
  <si>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</si>
  <si>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</si>
  <si>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</si>
  <si>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</si>
  <si>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</si>
  <si>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</si>
  <si>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</si>
  <si>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</si>
  <si>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</si>
  <si>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</si>
  <si>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</si>
  <si>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</si>
  <si>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</si>
  <si>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</si>
  <si>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</si>
  <si>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</si>
  <si>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</si>
  <si>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</si>
  <si>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</si>
  <si>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</si>
  <si>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</si>
  <si>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</si>
  <si>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</si>
  <si>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</si>
  <si>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</si>
  <si>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</si>
  <si>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</si>
  <si>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</si>
  <si>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</si>
  <si>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</si>
  <si>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</si>
  <si>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</si>
  <si>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</si>
  <si>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</si>
  <si>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</si>
  <si>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</si>
  <si>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</si>
  <si>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</si>
  <si>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</si>
  <si>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</si>
  <si>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</si>
  <si>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</si>
  <si>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</si>
  <si>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</si>
  <si>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</si>
  <si>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</si>
  <si>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</si>
  <si>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</si>
  <si>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</si>
  <si>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</si>
  <si>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</si>
  <si>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</si>
  <si>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</si>
  <si>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</si>
  <si>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</si>
  <si>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</si>
  <si>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</si>
  <si>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</si>
  <si>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</si>
  <si>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</si>
  <si>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</si>
  <si>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</si>
  <si>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</si>
  <si>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</si>
  <si>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</si>
  <si>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</si>
  <si>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</si>
  <si>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</si>
  <si>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</si>
  <si>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</si>
  <si>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</si>
  <si>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</si>
  <si>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</si>
  <si>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</si>
  <si>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</si>
  <si>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</si>
  <si>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</si>
  <si>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</si>
  <si>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</si>
  <si>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</si>
  <si>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</si>
  <si>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</si>
  <si>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</si>
  <si>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</si>
  <si>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</si>
  <si>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</si>
  <si>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</si>
  <si>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</si>
  <si>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</si>
  <si>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</si>
  <si>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</si>
  <si>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</si>
  <si>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</si>
  <si>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</si>
  <si>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</si>
  <si>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</si>
  <si>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</si>
  <si>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</si>
  <si>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</si>
  <si>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</si>
  <si>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</si>
  <si>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</si>
  <si>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</si>
  <si>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</si>
  <si>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</si>
  <si>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</si>
  <si>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</si>
  <si>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</si>
  <si>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</si>
  <si>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</si>
  <si>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</si>
  <si>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</si>
  <si>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</si>
  <si>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</si>
  <si>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</si>
  <si>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</si>
  <si>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</si>
  <si>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</si>
  <si>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</si>
  <si>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</si>
  <si>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</si>
  <si>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</si>
  <si>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</si>
  <si>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</si>
  <si>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</si>
  <si>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</si>
  <si>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</si>
  <si>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</si>
  <si>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</si>
  <si>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</si>
  <si>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</si>
  <si>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</si>
  <si>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</si>
  <si>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</si>
  <si>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</si>
  <si>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</si>
  <si>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</si>
  <si>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</si>
  <si>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</si>
  <si>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</si>
  <si>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</si>
  <si>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</si>
  <si>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</si>
  <si>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</si>
  <si>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</si>
  <si>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</si>
  <si>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</si>
  <si>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</si>
  <si>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</si>
  <si>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</si>
  <si>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</si>
  <si>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</si>
  <si>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</si>
  <si>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</si>
  <si>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</si>
  <si>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</si>
  <si>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</si>
  <si>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</si>
  <si>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</si>
  <si>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</si>
  <si>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</si>
  <si>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</si>
  <si>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</si>
  <si>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</si>
  <si>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</si>
  <si>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</si>
  <si>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</si>
  <si>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</si>
  <si>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</si>
  <si>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</si>
  <si>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</si>
  <si>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</si>
  <si>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</si>
  <si>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</si>
  <si>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</si>
  <si>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</si>
  <si>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</si>
  <si>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</si>
  <si>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</si>
  <si>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</si>
  <si>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</si>
  <si>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</si>
  <si>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</si>
  <si>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</si>
  <si>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</si>
  <si>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</si>
  <si>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</si>
  <si>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</si>
  <si>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</si>
  <si>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</si>
  <si>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</si>
  <si>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</si>
  <si>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</si>
  <si>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</si>
  <si>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</si>
  <si>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</si>
  <si>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</si>
  <si>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</si>
  <si>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</si>
  <si>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</si>
  <si>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</si>
  <si>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</si>
  <si>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</si>
  <si>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</si>
  <si>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</si>
  <si>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</si>
  <si>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</si>
  <si>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</si>
  <si>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</si>
  <si>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</si>
  <si>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</si>
  <si>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</si>
  <si>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</si>
  <si>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</si>
  <si>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</si>
  <si>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</si>
  <si>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</si>
  <si>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</si>
  <si>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</si>
  <si>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</si>
  <si>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</si>
  <si>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</si>
  <si>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</si>
  <si>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</si>
  <si>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</si>
  <si>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</si>
  <si>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</si>
  <si>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</si>
  <si>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</si>
  <si>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</si>
  <si>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</si>
  <si>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</si>
  <si>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</si>
  <si>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</si>
  <si>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</si>
  <si>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</si>
  <si>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</si>
  <si>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</si>
  <si>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</si>
  <si>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</si>
  <si>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</si>
  <si>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</si>
  <si>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</si>
  <si>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</si>
  <si>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</si>
  <si>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</si>
  <si>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</si>
  <si>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</si>
  <si>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</si>
  <si>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</si>
  <si>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</si>
  <si>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</si>
  <si>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</si>
  <si>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</si>
  <si>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</si>
  <si>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</si>
  <si>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</si>
  <si>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</si>
  <si>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</si>
  <si>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</si>
  <si>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</si>
  <si>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</si>
  <si>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</si>
  <si>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</si>
  <si>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</si>
  <si>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</si>
  <si>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</si>
  <si>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</si>
  <si>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</si>
  <si>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</si>
  <si>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</si>
  <si>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</si>
  <si>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</si>
  <si>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</si>
  <si>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</si>
  <si>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</si>
  <si>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</si>
  <si>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</si>
  <si>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</si>
  <si>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</si>
  <si>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</si>
  <si>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</si>
  <si>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</si>
  <si>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</si>
  <si>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</si>
  <si>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</si>
  <si>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</si>
  <si>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</si>
  <si>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</si>
  <si>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</si>
  <si>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</si>
  <si>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</si>
  <si>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</si>
  <si>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</si>
  <si>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</si>
  <si>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</si>
  <si>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</si>
  <si>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</si>
  <si>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</si>
  <si>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</si>
  <si>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</si>
  <si>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</si>
  <si>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</si>
  <si>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</si>
  <si>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</si>
  <si>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</si>
  <si>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</si>
  <si>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</si>
  <si>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</si>
  <si>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</si>
  <si>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</si>
  <si>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</si>
  <si>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</si>
  <si>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</si>
  <si>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</si>
  <si>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</si>
  <si>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</si>
  <si>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</si>
  <si>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</si>
  <si>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</si>
  <si>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</si>
  <si>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</si>
  <si>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</si>
  <si>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</si>
  <si>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</si>
  <si>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</si>
  <si>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</si>
  <si>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</si>
  <si>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</si>
  <si>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</si>
  <si>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</si>
  <si>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</si>
  <si>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</si>
  <si>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</si>
  <si>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</si>
  <si>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</si>
  <si>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</si>
  <si>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</si>
  <si>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</si>
  <si>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</si>
  <si>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</si>
  <si>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</si>
  <si>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</si>
  <si>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</si>
  <si>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</si>
  <si>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</si>
  <si>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</si>
  <si>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</si>
  <si>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</si>
  <si>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</si>
  <si>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</si>
  <si>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</si>
  <si>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</si>
  <si>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</si>
  <si>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</si>
  <si>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</si>
  <si>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</si>
  <si>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</si>
  <si>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</si>
  <si>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</si>
  <si>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</si>
  <si>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</si>
  <si>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</si>
  <si>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</si>
  <si>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</si>
  <si>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</si>
  <si>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</si>
  <si>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</si>
  <si>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</si>
  <si>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</si>
  <si>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</si>
  <si>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</si>
  <si>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</si>
  <si>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</si>
  <si>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</si>
  <si>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</si>
  <si>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</si>
  <si>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</si>
  <si>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</si>
  <si>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</si>
  <si>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</si>
  <si>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</si>
  <si>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</si>
  <si>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</si>
  <si>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</si>
  <si>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</si>
  <si>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</si>
  <si>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</si>
  <si>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</si>
  <si>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</si>
  <si>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</si>
  <si>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</si>
  <si>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</si>
  <si>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</si>
  <si>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</si>
  <si>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</si>
  <si>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</si>
  <si>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</si>
  <si>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</si>
  <si>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</si>
  <si>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</si>
  <si>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</si>
  <si>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</si>
  <si>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</si>
  <si>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</si>
  <si>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</si>
  <si>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</si>
  <si>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</si>
  <si>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</si>
  <si>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</si>
  <si>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</si>
  <si>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</si>
  <si>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</si>
  <si>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</si>
  <si>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</si>
  <si>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</si>
  <si>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</si>
  <si>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</si>
  <si>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</si>
  <si>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</si>
  <si>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</si>
  <si>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</si>
  <si>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</si>
  <si>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</si>
  <si>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</si>
  <si>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</si>
  <si>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</si>
  <si>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</si>
  <si>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</si>
  <si>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</si>
  <si>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</si>
  <si>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</si>
  <si>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</si>
  <si>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</si>
  <si>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</si>
  <si>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</si>
  <si>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</si>
  <si>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</si>
  <si>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</si>
  <si>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</si>
  <si>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</si>
  <si>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</si>
  <si>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</si>
  <si>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</si>
  <si>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</si>
  <si>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</si>
  <si>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</si>
  <si>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</si>
  <si>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</si>
  <si>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</si>
  <si>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</si>
  <si>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</si>
  <si>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</si>
  <si>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</si>
  <si>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</si>
  <si>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</si>
  <si>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</si>
  <si>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</si>
  <si>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</si>
  <si>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</si>
  <si>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</si>
  <si>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</si>
  <si>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</si>
  <si>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</si>
  <si>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</si>
  <si>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</si>
  <si>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</si>
  <si>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</si>
  <si>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</si>
  <si>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</si>
  <si>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</si>
  <si>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</si>
  <si>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</si>
  <si>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</si>
  <si>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</si>
  <si>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</si>
  <si>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</si>
  <si>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</si>
  <si>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</si>
  <si>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</si>
  <si>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</si>
  <si>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</si>
  <si>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</si>
  <si>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</si>
  <si>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</si>
  <si>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</si>
  <si>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</si>
  <si>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</si>
  <si>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</si>
  <si>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</si>
  <si>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</si>
  <si>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</si>
  <si>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</si>
  <si>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</si>
  <si>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</si>
  <si>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</si>
  <si>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</si>
  <si>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</si>
  <si>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</si>
  <si>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</si>
  <si>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</si>
  <si>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</si>
  <si>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</si>
  <si>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</si>
  <si>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</si>
  <si>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</si>
  <si>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</si>
  <si>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</si>
  <si>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</si>
  <si>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</si>
  <si>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</si>
  <si>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</si>
  <si>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</si>
  <si>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</si>
  <si>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</si>
  <si>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</si>
  <si>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</si>
  <si>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</si>
  <si>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</si>
  <si>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</si>
  <si>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</si>
  <si>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</si>
  <si>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</si>
  <si>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</si>
  <si>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</si>
  <si>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</si>
  <si>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</si>
  <si>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</si>
  <si>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</si>
  <si>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</si>
  <si>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</si>
  <si>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</si>
  <si>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</si>
  <si>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</si>
  <si>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</si>
  <si>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</si>
  <si>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</si>
  <si>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</si>
  <si>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</si>
  <si>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</si>
  <si>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</si>
  <si>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</si>
  <si>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</si>
  <si>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</si>
  <si>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</si>
  <si>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</si>
  <si>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</si>
  <si>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</si>
  <si>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</si>
  <si>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</si>
  <si>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</si>
  <si>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</si>
  <si>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</si>
  <si>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</si>
  <si>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</si>
  <si>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</si>
  <si>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</si>
  <si>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</si>
  <si>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</si>
  <si>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</si>
  <si>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</si>
  <si>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</si>
  <si>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</si>
  <si>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</si>
  <si>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</si>
  <si>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</si>
  <si>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</si>
  <si>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</si>
  <si>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</si>
  <si>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</si>
  <si>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</si>
  <si>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</si>
  <si>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</si>
  <si>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</si>
  <si>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</si>
  <si>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</si>
  <si>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</si>
  <si>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</si>
  <si>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</si>
  <si>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</si>
  <si>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</si>
  <si>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</si>
  <si>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</si>
  <si>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</si>
  <si>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</si>
  <si>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</si>
  <si>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</si>
  <si>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</si>
  <si>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</si>
  <si>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</si>
  <si>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</si>
  <si>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</si>
  <si>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</si>
  <si>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</si>
  <si>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</si>
  <si>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</si>
  <si>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</si>
  <si>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</si>
  <si>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</si>
  <si>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</si>
  <si>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</si>
  <si>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</si>
  <si>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</si>
  <si>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</si>
  <si>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</si>
  <si>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</si>
  <si>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</si>
  <si>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</si>
  <si>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</si>
  <si>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</si>
  <si>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</si>
  <si>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</si>
  <si>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</si>
  <si>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</si>
  <si>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</si>
  <si>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</si>
  <si>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</si>
  <si>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</si>
  <si>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</si>
  <si>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</si>
  <si>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</si>
  <si>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</si>
  <si>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</si>
  <si>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</si>
  <si>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</si>
  <si>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</si>
  <si>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</si>
  <si>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</si>
  <si>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</si>
  <si>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</si>
  <si>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</si>
  <si>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</si>
  <si>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</si>
  <si>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</si>
  <si>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</si>
  <si>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</si>
  <si>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</si>
  <si>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</si>
  <si>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</si>
  <si>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</si>
  <si>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</si>
  <si>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</si>
  <si>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</si>
  <si>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</si>
  <si>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</si>
  <si>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</si>
  <si>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</si>
  <si>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</si>
  <si>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</si>
  <si>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</si>
  <si>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</si>
  <si>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</si>
  <si>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</si>
  <si>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</si>
  <si>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</si>
  <si>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</si>
  <si>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</si>
  <si>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</si>
  <si>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</si>
  <si>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</si>
  <si>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</si>
  <si>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</si>
  <si>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</si>
  <si>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</si>
  <si>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</si>
  <si>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</si>
  <si>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</si>
  <si>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</si>
  <si>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</si>
  <si>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</si>
  <si>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</si>
  <si>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</si>
  <si>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</si>
  <si>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</si>
  <si>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</si>
  <si>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</si>
  <si>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</si>
  <si>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</si>
  <si>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</si>
  <si>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</si>
  <si>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</si>
  <si>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</si>
  <si>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</si>
  <si>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</si>
  <si>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</si>
  <si>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</si>
  <si>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</si>
  <si>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</si>
  <si>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</si>
  <si>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</si>
  <si>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</si>
  <si>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</si>
  <si>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</si>
  <si>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</si>
  <si>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</si>
  <si>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</si>
  <si>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</si>
  <si>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</si>
  <si>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</si>
  <si>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</si>
  <si>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</si>
  <si>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</si>
  <si>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</si>
  <si>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</si>
  <si>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</si>
  <si>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</si>
  <si>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</si>
  <si>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</si>
  <si>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</si>
  <si>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</si>
  <si>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</si>
  <si>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</si>
  <si>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</si>
  <si>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</si>
  <si>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</si>
  <si>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</si>
  <si>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</si>
  <si>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</si>
  <si>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</si>
  <si>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</si>
  <si>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</si>
  <si>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</si>
  <si>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</si>
  <si>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</si>
  <si>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</si>
  <si>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</si>
  <si>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</si>
  <si>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</si>
  <si>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</si>
  <si>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</si>
  <si>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</si>
  <si>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</si>
  <si>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</si>
  <si>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</si>
  <si>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</si>
  <si>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</si>
  <si>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</si>
  <si>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</si>
  <si>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</si>
  <si>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</si>
  <si>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</si>
  <si>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</si>
  <si>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</si>
  <si>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</si>
  <si>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</si>
  <si>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</si>
  <si>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</si>
  <si>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</si>
  <si>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</si>
  <si>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</si>
  <si>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</si>
  <si>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</si>
  <si>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</si>
  <si>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</si>
  <si>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</si>
  <si>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</si>
  <si>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</si>
  <si>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</si>
  <si>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</si>
  <si>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</si>
  <si>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</si>
  <si>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</si>
  <si>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</si>
  <si>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</si>
  <si>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</si>
  <si>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</si>
  <si>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</si>
  <si>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</si>
  <si>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</si>
  <si>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</si>
  <si>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</si>
  <si>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</si>
  <si>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</si>
  <si>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</si>
  <si>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</si>
  <si>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</si>
  <si>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</si>
  <si>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</si>
  <si>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</si>
  <si>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</si>
  <si>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</si>
  <si>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</si>
  <si>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</si>
  <si>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</si>
  <si>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</si>
  <si>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</si>
  <si>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</si>
  <si>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</si>
  <si>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</si>
  <si>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</si>
  <si>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</si>
  <si>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</si>
  <si>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</si>
  <si>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</si>
  <si>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</si>
  <si>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</si>
  <si>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</si>
  <si>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</si>
  <si>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</si>
  <si>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</si>
  <si>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</si>
  <si>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</si>
  <si>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</si>
  <si>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</si>
  <si>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</si>
  <si>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</si>
  <si>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</si>
  <si>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</si>
  <si>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</si>
  <si>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</si>
  <si>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</si>
  <si>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</si>
  <si>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</si>
  <si>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</si>
  <si>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</si>
  <si>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</si>
  <si>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</si>
  <si>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</si>
  <si>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</si>
  <si>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</si>
  <si>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</si>
  <si>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</si>
  <si>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</si>
  <si>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</si>
  <si>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</si>
  <si>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</si>
  <si>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</si>
  <si>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</si>
  <si>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</si>
  <si>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</si>
  <si>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</si>
  <si>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</si>
  <si>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</si>
  <si>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</si>
  <si>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</si>
  <si>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</si>
  <si>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</si>
  <si>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</si>
  <si>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</si>
  <si>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</si>
  <si>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</si>
  <si>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</si>
  <si>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</si>
  <si>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</si>
  <si>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</si>
  <si>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</si>
  <si>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</si>
  <si>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</si>
  <si>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</si>
  <si>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</si>
  <si>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</si>
  <si>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</si>
  <si>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</si>
  <si>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</si>
  <si>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</si>
  <si>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</si>
  <si>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</si>
  <si>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</si>
  <si>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</si>
  <si>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</si>
  <si>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</si>
  <si>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</si>
  <si>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</si>
  <si>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</si>
  <si>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</si>
  <si>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</si>
  <si>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</si>
  <si>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</si>
  <si>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</si>
  <si>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</si>
  <si>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</si>
  <si>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</si>
  <si>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</si>
  <si>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</si>
  <si>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</si>
  <si>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</si>
  <si>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</si>
  <si>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</si>
  <si>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</si>
  <si>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</si>
  <si>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</si>
  <si>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</si>
  <si>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</si>
  <si>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</si>
  <si>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</si>
  <si>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</si>
  <si>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</si>
  <si>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</si>
  <si>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</si>
  <si>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</si>
  <si>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</si>
  <si>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</si>
  <si>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</si>
  <si>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</si>
  <si>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</si>
  <si>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</si>
  <si>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</si>
  <si>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</si>
  <si>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</si>
  <si>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</si>
  <si>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</si>
  <si>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</si>
  <si>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</si>
  <si>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</si>
  <si>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</si>
  <si>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</si>
  <si>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</si>
  <si>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</si>
  <si>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</si>
  <si>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</si>
  <si>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</si>
  <si>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</si>
  <si>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</si>
  <si>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</si>
  <si>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</si>
  <si>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</si>
  <si>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</si>
  <si>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</si>
  <si>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</si>
  <si>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</si>
  <si>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</si>
  <si>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</si>
  <si>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</si>
  <si>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</si>
  <si>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</si>
  <si>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</si>
  <si>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</si>
  <si>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</si>
  <si>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</si>
  <si>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</si>
  <si>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</si>
  <si>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</si>
  <si>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</si>
  <si>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</si>
  <si>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</si>
  <si>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</si>
  <si>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</si>
  <si>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</si>
  <si>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</si>
  <si>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</si>
  <si>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</si>
  <si>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</si>
  <si>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</si>
  <si>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</si>
  <si>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</si>
  <si>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</si>
  <si>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</si>
  <si>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</si>
  <si>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</si>
  <si>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</si>
  <si>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</si>
  <si>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</si>
  <si>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</si>
  <si>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</si>
  <si>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</si>
  <si>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</si>
  <si>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</si>
  <si>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</si>
  <si>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</si>
  <si>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</si>
  <si>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</si>
  <si>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</si>
  <si>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</si>
  <si>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</si>
  <si>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</si>
  <si>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</si>
  <si>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</si>
  <si>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</si>
  <si>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</si>
  <si>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</si>
  <si>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</si>
  <si>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</si>
  <si>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</si>
  <si>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</si>
  <si>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</si>
  <si>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</si>
  <si>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</si>
  <si>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</si>
  <si>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</si>
  <si>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</si>
  <si>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</si>
  <si>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</si>
  <si>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</si>
  <si>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</si>
  <si>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</si>
  <si>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</si>
  <si>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</si>
  <si>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</si>
  <si>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</si>
  <si>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</si>
  <si>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</si>
  <si>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</si>
  <si>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</si>
  <si>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</si>
  <si>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</si>
  <si>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</si>
  <si>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</si>
  <si>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</si>
  <si>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</si>
  <si>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</si>
  <si>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</si>
  <si>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</si>
  <si>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</si>
  <si>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</si>
  <si>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</si>
  <si>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</si>
  <si>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</si>
  <si>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</si>
  <si>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</si>
  <si>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</si>
  <si>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</si>
  <si>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</si>
  <si>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</si>
  <si>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</si>
  <si>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</si>
  <si>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</si>
  <si>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</si>
  <si>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</si>
  <si>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</si>
  <si>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</si>
  <si>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</si>
  <si>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</si>
  <si>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</si>
  <si>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</si>
  <si>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</si>
  <si>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</si>
  <si>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</si>
  <si>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</si>
  <si>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</si>
  <si>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</si>
  <si>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</si>
  <si>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</si>
  <si>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</si>
  <si>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</si>
  <si>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</si>
  <si>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</si>
  <si>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</si>
  <si>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</si>
  <si>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</si>
  <si>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</si>
  <si>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</si>
  <si>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</si>
  <si>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</si>
  <si>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</si>
  <si>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</si>
  <si>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</si>
  <si>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</si>
  <si>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</si>
  <si>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</si>
  <si>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</si>
  <si>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</si>
  <si>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</si>
  <si>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</si>
  <si>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</si>
  <si>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</si>
  <si>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</si>
  <si>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</si>
  <si>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</si>
  <si>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</si>
  <si>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</si>
  <si>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</si>
  <si>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</si>
  <si>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</si>
  <si>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</si>
  <si>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</si>
  <si>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</si>
  <si>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</si>
  <si>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</si>
  <si>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</si>
  <si>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</si>
  <si>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</si>
  <si>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</si>
  <si>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</si>
  <si>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</si>
  <si>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</si>
  <si>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</si>
  <si>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</si>
  <si>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</si>
  <si>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</si>
  <si>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</si>
  <si>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</si>
  <si>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</si>
  <si>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</si>
  <si>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</si>
  <si>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</si>
  <si>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</si>
  <si>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</si>
  <si>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</si>
  <si>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</si>
  <si>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</si>
  <si>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</si>
  <si>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</si>
  <si>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</si>
  <si>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</si>
  <si>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</si>
  <si>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</si>
  <si>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</si>
  <si>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</si>
  <si>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</si>
  <si>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</si>
  <si>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</si>
  <si>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</si>
  <si>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</si>
  <si>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</si>
  <si>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</si>
  <si>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</si>
  <si>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</si>
  <si>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</si>
  <si>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</si>
  <si>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</si>
  <si>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</si>
  <si>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</si>
  <si>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</si>
  <si>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</si>
  <si>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</si>
  <si>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</si>
  <si>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</si>
  <si>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</si>
  <si>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</si>
  <si>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</si>
  <si>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</si>
  <si>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</si>
  <si>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</si>
  <si>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</si>
  <si>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</si>
  <si>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</si>
  <si>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</si>
  <si>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</si>
  <si>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</si>
  <si>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</si>
  <si>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</si>
  <si>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</si>
  <si>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</si>
  <si>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</si>
  <si>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</si>
  <si>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</si>
  <si>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</si>
  <si>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</si>
  <si>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</si>
  <si>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</si>
  <si>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</si>
  <si>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</si>
  <si>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</si>
  <si>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</si>
  <si>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</si>
  <si>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</si>
  <si>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</si>
  <si>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</si>
  <si>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</si>
  <si>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</si>
  <si>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</si>
  <si>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</si>
  <si>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</si>
  <si>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</si>
  <si>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</si>
  <si>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</si>
  <si>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</si>
  <si>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</si>
  <si>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</si>
  <si>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</si>
  <si>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</si>
  <si>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</si>
  <si>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</si>
  <si>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</si>
  <si>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</si>
  <si>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</si>
  <si>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</si>
  <si>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</si>
  <si>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</si>
  <si>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</si>
  <si>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</si>
  <si>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</si>
  <si>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</si>
  <si>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</si>
  <si>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</si>
  <si>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</si>
  <si>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</si>
  <si>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</si>
  <si>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</si>
  <si>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</si>
  <si>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</si>
  <si>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</si>
  <si>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</si>
  <si>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</si>
  <si>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</si>
  <si>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</si>
  <si>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</si>
  <si>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</si>
  <si>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</si>
  <si>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</si>
  <si>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</si>
  <si>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</si>
  <si>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</si>
  <si>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</si>
  <si>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</si>
  <si>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</si>
  <si>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</si>
  <si>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</si>
  <si>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</si>
  <si>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</si>
  <si>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</si>
  <si>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</si>
  <si>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</si>
  <si>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</si>
  <si>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</si>
  <si>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</si>
  <si>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</si>
  <si>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</si>
  <si>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</si>
  <si>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</si>
  <si>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</si>
  <si>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</si>
  <si>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</si>
  <si>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</si>
  <si>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</si>
  <si>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</si>
  <si>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</si>
  <si>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</si>
  <si>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</si>
  <si>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</si>
  <si>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</si>
  <si>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</si>
  <si>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</si>
  <si>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</si>
  <si>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</si>
  <si>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</si>
  <si>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</si>
  <si>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</si>
  <si>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</si>
  <si>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</si>
  <si>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</si>
  <si>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</si>
  <si>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</si>
  <si>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</si>
  <si>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</si>
  <si>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</si>
  <si>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</si>
  <si>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</si>
  <si>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</si>
  <si>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</si>
  <si>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</si>
  <si>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</si>
  <si>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</si>
  <si>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</si>
  <si>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</si>
  <si>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</si>
  <si>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</si>
  <si>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</si>
  <si>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</si>
  <si>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</si>
  <si>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</si>
  <si>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</si>
  <si>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</si>
  <si>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</si>
  <si>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</si>
  <si>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</si>
  <si>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</si>
  <si>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</si>
  <si>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</si>
  <si>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</si>
  <si>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</si>
  <si>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</si>
  <si>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</si>
  <si>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</si>
  <si>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</si>
  <si>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</si>
  <si>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</si>
  <si>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</si>
  <si>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</si>
  <si>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</si>
  <si>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</si>
  <si>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</si>
  <si>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</si>
  <si>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</si>
  <si>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</si>
  <si>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</si>
  <si>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</si>
  <si>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</si>
  <si>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</si>
  <si>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</si>
  <si>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</si>
  <si>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</si>
  <si>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</si>
  <si>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</si>
  <si>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</si>
  <si>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</si>
  <si>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</si>
  <si>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</si>
  <si>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</si>
  <si>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</si>
  <si>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</si>
  <si>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</si>
  <si>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</si>
  <si>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</si>
  <si>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</si>
  <si>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</si>
  <si>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</si>
  <si>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</si>
  <si>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</si>
  <si>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</si>
  <si>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</si>
  <si>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</si>
  <si>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</si>
  <si>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</si>
  <si>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</si>
  <si>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</si>
  <si>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</si>
  <si>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</si>
  <si>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</si>
  <si>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</si>
  <si>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</si>
  <si>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</si>
  <si>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</si>
  <si>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</si>
  <si>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</si>
  <si>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</si>
  <si>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</si>
  <si>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</si>
  <si>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</si>
  <si>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</si>
  <si>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</si>
  <si>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</si>
  <si>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</si>
  <si>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</si>
  <si>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</si>
  <si>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</si>
  <si>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</si>
  <si>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</si>
  <si>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</si>
  <si>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</si>
  <si>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</si>
  <si>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</si>
  <si>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</si>
  <si>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</si>
  <si>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</si>
  <si>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</si>
  <si>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</si>
  <si>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</si>
  <si>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</si>
  <si>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</si>
  <si>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</si>
  <si>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</si>
  <si>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</si>
  <si>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</si>
  <si>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</si>
  <si>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</si>
  <si>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</si>
  <si>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</si>
  <si>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</si>
  <si>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</si>
  <si>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</si>
  <si>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</si>
  <si>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</si>
  <si>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</si>
  <si>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</si>
  <si>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</si>
  <si>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</si>
  <si>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</si>
  <si>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</si>
  <si>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</si>
  <si>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</si>
  <si>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</si>
  <si>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</si>
  <si>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</si>
  <si>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</si>
  <si>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</si>
  <si>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</si>
  <si>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</si>
  <si>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</si>
  <si>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</si>
  <si>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</si>
  <si>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</si>
  <si>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</si>
  <si>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</si>
  <si>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</si>
  <si>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</si>
  <si>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</si>
  <si>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</si>
  <si>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</si>
  <si>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</si>
  <si>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</si>
  <si>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</si>
  <si>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</si>
  <si>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</si>
  <si>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</si>
  <si>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</si>
  <si>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</si>
  <si>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</si>
  <si>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</si>
  <si>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</si>
  <si>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</si>
  <si>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</si>
  <si>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</si>
  <si>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</si>
  <si>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</si>
  <si>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</si>
  <si>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</si>
  <si>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</si>
  <si>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</si>
  <si>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</si>
  <si>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</si>
  <si>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</si>
  <si>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</si>
  <si>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</si>
  <si>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</si>
  <si>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</si>
  <si>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</si>
  <si>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</si>
  <si>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</si>
  <si>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</si>
  <si>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</si>
  <si>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</si>
  <si>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</si>
  <si>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</si>
  <si>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</si>
  <si>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</si>
  <si>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</si>
  <si>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</si>
  <si>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</si>
  <si>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</si>
  <si>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</si>
  <si>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</si>
  <si>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</si>
  <si>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</si>
  <si>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</si>
  <si>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</si>
  <si>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</si>
  <si>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</si>
  <si>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</si>
  <si>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</si>
  <si>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</si>
  <si>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</si>
  <si>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</si>
  <si>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</si>
  <si>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</si>
  <si>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</si>
  <si>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</si>
  <si>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</si>
  <si>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</si>
  <si>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</si>
  <si>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</si>
  <si>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</si>
  <si>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</si>
  <si>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</si>
  <si>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</si>
  <si>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</si>
  <si>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</si>
  <si>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</si>
  <si>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</si>
  <si>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</si>
  <si>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</si>
  <si>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</si>
  <si>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</si>
  <si>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</si>
  <si>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</si>
  <si>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</si>
  <si>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</si>
  <si>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</si>
  <si>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</si>
  <si>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</si>
  <si>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</si>
  <si>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</si>
  <si>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</si>
  <si>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</si>
  <si>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</si>
  <si>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</si>
  <si>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</si>
  <si>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</si>
  <si>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</si>
  <si>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</si>
  <si>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</si>
  <si>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</si>
  <si>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</si>
  <si>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</si>
  <si>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</si>
  <si>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</si>
  <si>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</si>
  <si>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</si>
  <si>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</si>
  <si>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</si>
  <si>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</si>
  <si>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</si>
  <si>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</si>
  <si>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</si>
  <si>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</si>
  <si>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</si>
  <si>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</si>
  <si>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</si>
  <si>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</si>
  <si>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</si>
  <si>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</si>
  <si>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</si>
  <si>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</si>
  <si>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</si>
  <si>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</si>
  <si>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</si>
  <si>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</si>
  <si>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</si>
  <si>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</si>
  <si>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</si>
  <si>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</si>
  <si>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</si>
  <si>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</si>
  <si>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</si>
  <si>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</si>
  <si>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</si>
  <si>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</si>
  <si>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</si>
  <si>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</si>
  <si>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</si>
  <si>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</si>
  <si>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</si>
  <si>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</si>
  <si>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</si>
  <si>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</si>
  <si>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</si>
  <si>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</si>
  <si>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</si>
  <si>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</si>
  <si>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</si>
  <si>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</si>
  <si>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</si>
  <si>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</si>
  <si>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</si>
  <si>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</si>
  <si>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</si>
  <si>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</si>
  <si>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</si>
  <si>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</si>
  <si>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</si>
  <si>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</si>
  <si>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</si>
  <si>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</si>
  <si>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</si>
  <si>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</si>
  <si>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</si>
  <si>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</si>
  <si>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</si>
  <si>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</si>
  <si>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</si>
  <si>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</si>
  <si>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</si>
  <si>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</si>
  <si>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</si>
  <si>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</si>
  <si>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</si>
  <si>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</si>
  <si>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</si>
  <si>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</si>
  <si>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</si>
  <si>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</si>
  <si>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</si>
  <si>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</si>
  <si>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</si>
  <si>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</si>
  <si>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</si>
  <si>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</si>
  <si>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</si>
  <si>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</si>
  <si>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</si>
  <si>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</si>
  <si>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</si>
  <si>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</si>
  <si>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</si>
  <si>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</si>
  <si>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</si>
  <si>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</si>
  <si>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</si>
  <si>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</si>
  <si>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</si>
  <si>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</si>
  <si>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</si>
  <si>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</si>
  <si>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</si>
  <si>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</si>
  <si>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</si>
  <si>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</si>
  <si>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</si>
  <si>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</si>
  <si>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</si>
  <si>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</si>
  <si>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</si>
  <si>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</si>
  <si>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</si>
  <si>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</si>
  <si>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</si>
  <si>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</si>
  <si>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</si>
  <si>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</si>
  <si>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</si>
  <si>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</si>
  <si>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</si>
  <si>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</si>
  <si>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</si>
  <si>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</si>
  <si>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</si>
  <si>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</si>
  <si>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</si>
  <si>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</si>
  <si>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</si>
  <si>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</si>
  <si>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</si>
  <si>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</si>
  <si>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</si>
  <si>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</si>
  <si>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</si>
  <si>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</si>
  <si>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</si>
  <si>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</si>
  <si>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</si>
  <si>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</si>
  <si>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</si>
  <si>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</si>
  <si>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</si>
  <si>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</si>
  <si>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</si>
  <si>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</si>
  <si>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</si>
  <si>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</si>
  <si>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</si>
  <si>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</si>
  <si>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</si>
  <si>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</si>
  <si>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</si>
  <si>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</si>
  <si>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</si>
  <si>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</si>
  <si>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</si>
  <si>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</si>
  <si>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</si>
  <si>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</si>
  <si>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</si>
  <si>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</si>
  <si>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</si>
  <si>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</si>
  <si>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</si>
  <si>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</si>
  <si>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</si>
  <si>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</si>
  <si>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</si>
  <si>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</si>
  <si>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</si>
  <si>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</si>
  <si>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</si>
  <si>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</si>
  <si>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</si>
  <si>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</si>
  <si>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</si>
  <si>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</si>
  <si>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</si>
  <si>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</si>
  <si>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</si>
  <si>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</si>
  <si>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</si>
  <si>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</si>
  <si>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</si>
  <si>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</si>
  <si>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</si>
  <si>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</si>
  <si>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</si>
  <si>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</si>
  <si>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</si>
  <si>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</si>
  <si>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</si>
  <si>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</si>
  <si>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</si>
  <si>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</si>
  <si>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</si>
  <si>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</si>
  <si>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</si>
  <si>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</si>
  <si>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</si>
  <si>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</si>
  <si>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</si>
  <si>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</si>
  <si>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</si>
  <si>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</si>
  <si>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</si>
  <si>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</si>
  <si>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</si>
  <si>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</si>
  <si>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</si>
  <si>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</si>
  <si>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</si>
  <si>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</si>
  <si>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</si>
  <si>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</si>
  <si>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</si>
  <si>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</si>
  <si>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</si>
  <si>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</si>
  <si>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</si>
  <si>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</si>
  <si>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</si>
  <si>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</si>
  <si>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</si>
  <si>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</si>
  <si>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</si>
  <si>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</si>
  <si>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</si>
  <si>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</si>
  <si>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</si>
  <si>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</si>
  <si>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</si>
  <si>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</si>
  <si>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</si>
  <si>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</si>
  <si>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</si>
  <si>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</si>
  <si>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</si>
  <si>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</si>
  <si>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</si>
  <si>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</si>
  <si>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</si>
  <si>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</si>
  <si>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</si>
  <si>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</si>
  <si>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</si>
  <si>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</si>
  <si>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</si>
  <si>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</si>
  <si>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</si>
  <si>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</si>
  <si>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</si>
  <si>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</si>
  <si>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</si>
  <si>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</si>
  <si>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</si>
  <si>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</si>
  <si>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</si>
  <si>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</si>
  <si>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</si>
  <si>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</si>
  <si>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</si>
  <si>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</si>
  <si>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</si>
  <si>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</si>
  <si>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</si>
  <si>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</si>
  <si>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</si>
  <si>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</si>
  <si>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</si>
  <si>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</si>
  <si>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</si>
  <si>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</si>
  <si>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</si>
  <si>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</si>
  <si>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</si>
  <si>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</si>
  <si>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</si>
  <si>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</si>
  <si>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</si>
  <si>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</si>
  <si>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</si>
  <si>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</si>
  <si>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</si>
  <si>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</si>
  <si>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</si>
  <si>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</si>
  <si>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</si>
  <si>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</si>
  <si>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</si>
  <si>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</si>
  <si>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</si>
  <si>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</si>
  <si>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</si>
  <si>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</si>
  <si>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</si>
  <si>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</si>
  <si>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</si>
  <si>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</si>
  <si>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</si>
  <si>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</si>
  <si>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</si>
  <si>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</si>
  <si>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</si>
  <si>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</si>
  <si>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</si>
  <si>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</si>
  <si>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</si>
  <si>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</si>
  <si>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</si>
  <si>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</si>
  <si>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</si>
  <si>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</si>
  <si>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</si>
  <si>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</si>
  <si>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</si>
  <si>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</si>
  <si>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</si>
  <si>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</si>
  <si>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</si>
  <si>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</si>
  <si>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</si>
  <si>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</si>
  <si>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</si>
  <si>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</si>
  <si>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</si>
  <si>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</si>
  <si>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</si>
  <si>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</si>
  <si>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</si>
  <si>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</si>
  <si>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</si>
  <si>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</si>
  <si>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</si>
  <si>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</si>
  <si>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</si>
  <si>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</si>
  <si>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</si>
  <si>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</si>
  <si>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</si>
  <si>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</si>
  <si>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</si>
  <si>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</si>
  <si>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</si>
  <si>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</si>
  <si>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</si>
  <si>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</si>
  <si>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</si>
  <si>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</si>
  <si>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</si>
  <si>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</si>
  <si>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</si>
  <si>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</si>
  <si>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</si>
  <si>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</si>
  <si>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</si>
  <si>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</si>
  <si>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</si>
  <si>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</si>
  <si>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</si>
  <si>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</si>
  <si>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</si>
  <si>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</si>
  <si>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</si>
  <si>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</si>
  <si>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</si>
  <si>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</si>
  <si>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</si>
  <si>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</si>
  <si>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</si>
  <si>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</si>
  <si>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</si>
  <si>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</si>
  <si>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</si>
  <si>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</si>
  <si>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</si>
  <si>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</si>
  <si>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</si>
  <si>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</si>
  <si>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</si>
  <si>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</si>
  <si>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</si>
  <si>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</si>
  <si>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</si>
  <si>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</si>
  <si>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</si>
  <si>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</si>
  <si>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</si>
  <si>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</si>
  <si>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</si>
  <si>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</si>
  <si>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</si>
  <si>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</si>
  <si>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</si>
  <si>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</si>
  <si>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</si>
  <si>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</si>
  <si>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</si>
  <si>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</si>
  <si>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</si>
  <si>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</si>
  <si>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</si>
  <si>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</si>
  <si>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</si>
  <si>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</si>
  <si>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</si>
  <si>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</si>
  <si>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</si>
  <si>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</si>
  <si>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</si>
  <si>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</si>
  <si>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</si>
  <si>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</si>
  <si>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</si>
  <si>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</si>
  <si>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</si>
  <si>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</si>
  <si>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</si>
  <si>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</si>
  <si>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</si>
  <si>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</si>
  <si>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</si>
  <si>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</si>
  <si>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</si>
  <si>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</si>
  <si>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</si>
  <si>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</si>
  <si>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</si>
  <si>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</si>
  <si>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</si>
  <si>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</si>
  <si>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</si>
  <si>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</si>
  <si>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</si>
  <si>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</si>
  <si>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</si>
  <si>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</si>
  <si>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</si>
  <si>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</si>
  <si>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</si>
  <si>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</si>
  <si>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</si>
  <si>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</si>
  <si>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</si>
  <si>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</si>
  <si>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</si>
  <si>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</si>
  <si>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</si>
  <si>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</si>
  <si>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</si>
  <si>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</si>
  <si>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</si>
  <si>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</si>
  <si>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</si>
  <si>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</si>
  <si>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</si>
  <si>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</si>
  <si>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</si>
  <si>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</si>
  <si>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</si>
  <si>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</si>
  <si>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</si>
  <si>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</si>
  <si>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</si>
  <si>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</si>
  <si>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</si>
  <si>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</si>
  <si>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</si>
  <si>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</si>
  <si>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</si>
  <si>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</si>
  <si>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</si>
  <si>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</si>
  <si>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</si>
  <si>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</si>
  <si>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</si>
  <si>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</si>
  <si>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</si>
  <si>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</si>
  <si>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</si>
  <si>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</si>
  <si>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</si>
  <si>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</si>
  <si>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</si>
  <si>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</si>
  <si>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</si>
  <si>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</si>
  <si>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</si>
  <si>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</si>
  <si>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</si>
  <si>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</si>
  <si>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</si>
  <si>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</si>
  <si>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</si>
  <si>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</si>
  <si>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</si>
  <si>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</si>
  <si>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</si>
  <si>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</si>
  <si>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</si>
  <si>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</si>
  <si>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</si>
  <si>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</si>
  <si>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</si>
  <si>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</si>
  <si>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</si>
  <si>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</si>
  <si>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</si>
  <si>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</si>
  <si>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</si>
  <si>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</si>
  <si>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</si>
  <si>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</si>
  <si>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</si>
  <si>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</si>
  <si>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</si>
  <si>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</si>
  <si>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</si>
  <si>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</si>
  <si>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</si>
  <si>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</si>
  <si>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</si>
  <si>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</si>
  <si>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</si>
  <si>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</si>
  <si>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</si>
  <si>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</si>
  <si>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</si>
  <si>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</si>
  <si>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</si>
  <si>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</si>
  <si>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</si>
  <si>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</si>
  <si>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</si>
  <si>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</si>
  <si>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</si>
  <si>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</si>
  <si>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</si>
  <si>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</si>
  <si>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</si>
  <si>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</si>
  <si>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</si>
  <si>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</si>
  <si>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</si>
  <si>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</si>
  <si>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</si>
  <si>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</si>
  <si>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</si>
  <si>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</si>
  <si>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</si>
  <si>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</si>
  <si>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</si>
  <si>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</si>
  <si>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</si>
  <si>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</si>
  <si>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</si>
  <si>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</si>
  <si>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</si>
  <si>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</si>
  <si>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</si>
  <si>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</si>
  <si>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</si>
  <si>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</si>
  <si>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</si>
  <si>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</si>
  <si>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</si>
  <si>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</si>
  <si>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</si>
  <si>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</si>
  <si>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</si>
  <si>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</si>
  <si>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</si>
  <si>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</si>
  <si>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</si>
  <si>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</si>
  <si>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</si>
  <si>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</si>
  <si>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</si>
  <si>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</si>
  <si>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</si>
  <si>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</si>
  <si>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</si>
  <si>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</si>
  <si>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</si>
  <si>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</si>
  <si>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</si>
  <si>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</si>
  <si>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</si>
  <si>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</si>
  <si>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</si>
  <si>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</si>
  <si>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</si>
  <si>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</si>
  <si>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</si>
  <si>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</si>
  <si>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</si>
  <si>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</si>
  <si>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</si>
  <si>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</si>
  <si>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</si>
  <si>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</si>
  <si>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</si>
  <si>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</si>
  <si>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</si>
  <si>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</si>
  <si>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</si>
  <si>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</si>
  <si>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</si>
  <si>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</si>
  <si>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</si>
  <si>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</si>
  <si>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</si>
  <si>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</si>
  <si>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</si>
  <si>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</si>
  <si>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</si>
  <si>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</si>
  <si>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</si>
  <si>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</si>
  <si>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</si>
  <si>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</si>
  <si>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</si>
  <si>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</si>
  <si>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</si>
  <si>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</si>
  <si>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</si>
  <si>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</si>
  <si>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</si>
  <si>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</si>
  <si>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</si>
  <si>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</si>
  <si>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</si>
  <si>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</si>
  <si>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</si>
  <si>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</si>
  <si>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</si>
  <si>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</si>
  <si>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</si>
  <si>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</si>
  <si>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</si>
  <si>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</si>
  <si>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</si>
  <si>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</si>
  <si>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</si>
  <si>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</si>
  <si>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</si>
  <si>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</si>
  <si>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</si>
  <si>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</si>
  <si>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</si>
  <si>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</si>
  <si>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</si>
  <si>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</si>
  <si>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</si>
  <si>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</si>
  <si>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</si>
  <si>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</si>
  <si>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</si>
  <si>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</si>
  <si>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</si>
  <si>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</si>
  <si>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</si>
  <si>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</si>
  <si>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</si>
  <si>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</si>
  <si>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</si>
  <si>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</si>
  <si>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</si>
  <si>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</si>
  <si>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</si>
  <si>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</si>
  <si>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</si>
  <si>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</si>
  <si>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</si>
  <si>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</si>
  <si>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</si>
  <si>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</si>
  <si>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</si>
  <si>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</si>
  <si>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</si>
  <si>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</si>
  <si>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</si>
  <si>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</si>
  <si>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</si>
  <si>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</si>
  <si>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</si>
  <si>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</si>
  <si>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</si>
  <si>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</si>
  <si>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</si>
  <si>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</si>
  <si>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</si>
  <si>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</si>
  <si>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</si>
  <si>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</si>
  <si>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</si>
  <si>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</si>
  <si>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</si>
  <si>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</si>
  <si>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</si>
  <si>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</si>
  <si>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</si>
  <si>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</si>
  <si>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</si>
  <si>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</si>
  <si>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</si>
  <si>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</si>
  <si>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</si>
  <si>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</si>
  <si>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</si>
  <si>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</si>
  <si>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</si>
  <si>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</si>
  <si>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</si>
  <si>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</si>
  <si>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</si>
  <si>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</si>
  <si>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</si>
  <si>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</si>
  <si>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</si>
  <si>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</si>
  <si>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</si>
  <si>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</si>
  <si>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</si>
  <si>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</si>
  <si>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</si>
  <si>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</si>
  <si>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</si>
  <si>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</si>
  <si>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</si>
  <si>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</si>
  <si>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</si>
  <si>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</si>
  <si>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</si>
  <si>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</si>
  <si>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</si>
  <si>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</si>
  <si>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</si>
  <si>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</si>
  <si>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</si>
  <si>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</si>
  <si>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</si>
  <si>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</si>
  <si>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</si>
  <si>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</si>
  <si>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</si>
  <si>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</si>
  <si>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</si>
  <si>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</si>
  <si>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</si>
  <si>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</si>
  <si>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</si>
  <si>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</si>
  <si>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</si>
  <si>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</si>
  <si>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</si>
  <si>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</si>
  <si>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</si>
  <si>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</si>
  <si>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</si>
  <si>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</si>
  <si>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</si>
  <si>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</si>
  <si>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</si>
  <si>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</si>
  <si>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</si>
  <si>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</si>
  <si>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</si>
  <si>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</si>
  <si>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</si>
  <si>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</si>
  <si>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</si>
  <si>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</si>
  <si>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</si>
  <si>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</si>
  <si>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</si>
  <si>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</si>
  <si>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</si>
  <si>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</si>
  <si>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</si>
  <si>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</si>
  <si>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</si>
  <si>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</si>
  <si>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</si>
  <si>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</si>
  <si>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</si>
  <si>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</si>
  <si>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</si>
  <si>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</si>
  <si>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</si>
  <si>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</si>
  <si>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</si>
  <si>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</si>
  <si>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</si>
  <si>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</si>
  <si>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</si>
  <si>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</si>
  <si>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</si>
  <si>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</si>
  <si>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</si>
  <si>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</si>
  <si>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</si>
  <si>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</si>
  <si>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</si>
  <si>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</si>
  <si>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</si>
  <si>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</si>
  <si>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</si>
  <si>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</si>
  <si>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</si>
  <si>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</si>
  <si>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</si>
  <si>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</si>
  <si>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</si>
  <si>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</si>
  <si>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</si>
  <si>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</si>
  <si>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</si>
  <si>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</si>
  <si>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</si>
  <si>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</si>
  <si>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</si>
  <si>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</si>
  <si>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</si>
  <si>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</si>
  <si>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</si>
  <si>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</si>
  <si>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</si>
  <si>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</si>
  <si>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</si>
  <si>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</si>
  <si>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</si>
  <si>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</si>
  <si>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</si>
  <si>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</si>
  <si>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</si>
  <si>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</si>
  <si>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</si>
  <si>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</si>
  <si>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</si>
  <si>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</si>
  <si>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</si>
  <si>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</si>
  <si>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</si>
  <si>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</si>
  <si>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</si>
  <si>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</si>
  <si>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</si>
  <si>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</si>
  <si>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</si>
  <si>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</si>
  <si>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</si>
  <si>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</si>
  <si>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</si>
  <si>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</si>
  <si>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</si>
  <si>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</si>
  <si>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</si>
  <si>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</si>
  <si>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</si>
  <si>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</si>
  <si>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</si>
  <si>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</si>
  <si>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</si>
  <si>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</si>
  <si>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</si>
  <si>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</si>
  <si>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</si>
  <si>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</si>
  <si>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</si>
  <si>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</si>
  <si>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</si>
  <si>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</si>
  <si>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</si>
  <si>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</si>
  <si>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</si>
  <si>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</si>
  <si>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</si>
  <si>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</si>
  <si>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</si>
  <si>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</si>
  <si>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</si>
  <si>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</si>
  <si>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</si>
  <si>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</si>
  <si>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</si>
  <si>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</si>
  <si>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</si>
  <si>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</si>
  <si>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</si>
  <si>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</si>
  <si>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</si>
  <si>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</si>
  <si>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</si>
  <si>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</si>
  <si>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</si>
  <si>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</si>
  <si>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</si>
  <si>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</si>
  <si>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</si>
  <si>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</si>
  <si>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</si>
  <si>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</si>
  <si>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</si>
  <si>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</si>
  <si>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</si>
  <si>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</si>
  <si>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</si>
  <si>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</si>
  <si>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</si>
  <si>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</si>
  <si>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</si>
  <si>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</si>
  <si>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</si>
  <si>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</si>
  <si>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</si>
  <si>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</si>
  <si>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</si>
  <si>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</si>
  <si>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</si>
  <si>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</si>
  <si>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</si>
  <si>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</si>
  <si>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</si>
  <si>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</si>
  <si>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</si>
  <si>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</si>
  <si>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</si>
  <si>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</si>
  <si>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</si>
  <si>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</si>
  <si>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</si>
  <si>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</si>
  <si>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</si>
  <si>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</si>
  <si>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</si>
  <si>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</si>
  <si>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</si>
  <si>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</si>
  <si>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</si>
  <si>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</si>
  <si>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</si>
  <si>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</si>
  <si>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</si>
  <si>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</si>
  <si>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</si>
  <si>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</si>
  <si>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</si>
  <si>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</si>
  <si>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</si>
  <si>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</si>
  <si>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</si>
  <si>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</si>
  <si>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</si>
  <si>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</si>
  <si>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</si>
  <si>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</si>
  <si>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</si>
  <si>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</si>
  <si>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</si>
  <si>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</si>
  <si>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</si>
  <si>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</si>
  <si>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</si>
  <si>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</si>
  <si>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</si>
  <si>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</si>
  <si>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</si>
  <si>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</si>
  <si>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</si>
  <si>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</si>
  <si>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</si>
  <si>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</si>
  <si>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</si>
  <si>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</si>
  <si>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</si>
  <si>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</si>
  <si>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</si>
  <si>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</si>
  <si>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</si>
  <si>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</si>
  <si>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</si>
  <si>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</si>
  <si>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</si>
  <si>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</si>
  <si>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</si>
  <si>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</si>
  <si>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</si>
  <si>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</si>
  <si>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</si>
  <si>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</si>
  <si>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</si>
  <si>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</si>
  <si>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</si>
  <si>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</si>
  <si>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</si>
  <si>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</si>
  <si>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</si>
  <si>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</si>
  <si>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</si>
  <si>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</si>
  <si>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</si>
  <si>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</si>
  <si>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</si>
  <si>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</si>
  <si>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</si>
  <si>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</si>
  <si>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</si>
  <si>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</si>
  <si>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</si>
  <si>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</si>
  <si>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</si>
  <si>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</si>
  <si>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</si>
  <si>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</si>
  <si>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</si>
  <si>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</si>
  <si>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</si>
  <si>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</si>
  <si>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</si>
  <si>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</si>
  <si>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</si>
  <si>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</si>
  <si>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</si>
  <si>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</si>
  <si>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</si>
  <si>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</si>
  <si>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</si>
  <si>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</si>
  <si>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</si>
  <si>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</si>
  <si>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</si>
  <si>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</si>
  <si>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</si>
  <si>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</si>
  <si>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</si>
  <si>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</si>
  <si>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</si>
  <si>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</si>
  <si>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</si>
  <si>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</si>
  <si>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</si>
  <si>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</si>
  <si>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</si>
  <si>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</si>
  <si>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</si>
  <si>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</si>
  <si>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</si>
  <si>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</si>
  <si>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</si>
  <si>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</si>
  <si>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</si>
  <si>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</si>
  <si>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</si>
  <si>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</si>
  <si>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</si>
  <si>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</si>
  <si>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</si>
  <si>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</si>
  <si>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</si>
  <si>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</si>
  <si>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</si>
  <si>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</si>
  <si>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</si>
  <si>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</si>
  <si>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</si>
  <si>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</si>
  <si>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</si>
  <si>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</si>
  <si>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</si>
  <si>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</si>
  <si>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</si>
  <si>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</si>
  <si>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</si>
  <si>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</si>
  <si>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</si>
  <si>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</si>
  <si>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</si>
  <si>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</si>
  <si>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</si>
  <si>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</si>
  <si>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</si>
  <si>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</si>
  <si>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</si>
  <si>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</si>
  <si>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</si>
  <si>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</si>
  <si>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</si>
  <si>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</si>
  <si>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</si>
  <si>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</si>
  <si>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</si>
  <si>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</si>
  <si>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</si>
  <si>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</si>
  <si>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</si>
  <si>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</si>
  <si>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</si>
  <si>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</si>
  <si>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</si>
  <si>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</si>
  <si>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</si>
  <si>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</si>
  <si>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</si>
  <si>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</si>
  <si>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</si>
  <si>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</si>
  <si>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</si>
  <si>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</si>
  <si>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</si>
  <si>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</si>
  <si>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</si>
  <si>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</si>
  <si>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</si>
  <si>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</si>
  <si>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</si>
  <si>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</si>
  <si>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</si>
  <si>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</si>
  <si>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</si>
  <si>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</si>
  <si>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</si>
  <si>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</si>
  <si>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</si>
  <si>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</si>
  <si>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</si>
  <si>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</si>
  <si>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</si>
  <si>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</si>
  <si>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</si>
  <si>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</si>
  <si>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</si>
  <si>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</si>
  <si>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</si>
  <si>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</si>
  <si>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</si>
  <si>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</si>
  <si>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</si>
  <si>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</si>
  <si>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</si>
  <si>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</si>
  <si>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</si>
  <si>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</si>
  <si>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</si>
  <si>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</si>
  <si>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</si>
  <si>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</si>
  <si>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</si>
  <si>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</si>
  <si>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</si>
  <si>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</si>
  <si>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</si>
  <si>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</si>
  <si>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</si>
  <si>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</si>
  <si>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</si>
  <si>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</si>
  <si>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</si>
  <si>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</si>
  <si>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</si>
  <si>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</si>
  <si>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</si>
  <si>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</si>
  <si>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</si>
  <si>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</si>
  <si>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</si>
  <si>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</si>
  <si>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</si>
  <si>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</si>
  <si>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</si>
  <si>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</si>
  <si>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</si>
  <si>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</si>
  <si>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</si>
  <si>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</si>
  <si>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</si>
  <si>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</si>
  <si>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</si>
  <si>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</si>
  <si>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</si>
  <si>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</si>
  <si>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</si>
  <si>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</si>
  <si>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</si>
  <si>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</si>
  <si>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</si>
  <si>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</si>
  <si>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</si>
  <si>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</si>
  <si>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</si>
  <si>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</si>
  <si>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</si>
  <si>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</si>
  <si>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</si>
  <si>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</si>
  <si>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</si>
  <si>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</si>
  <si>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</si>
  <si>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</si>
  <si>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</si>
  <si>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</si>
  <si>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</si>
  <si>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</si>
  <si>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</si>
  <si>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</si>
  <si>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</si>
  <si>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</si>
  <si>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</si>
  <si>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</si>
  <si>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</si>
  <si>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</si>
  <si>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</si>
  <si>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</si>
  <si>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</si>
  <si>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</si>
  <si>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</si>
  <si>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</si>
  <si>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</si>
  <si>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</si>
  <si>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</si>
  <si>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</si>
  <si>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</si>
  <si>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</si>
  <si>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</si>
  <si>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</si>
  <si>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</si>
  <si>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</si>
  <si>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</si>
  <si>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</si>
  <si>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</si>
  <si>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</si>
  <si>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</si>
  <si>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</si>
  <si>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</si>
  <si>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</si>
  <si>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</si>
  <si>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</si>
  <si>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</si>
  <si>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</si>
  <si>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</si>
  <si>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</si>
  <si>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</si>
  <si>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</si>
  <si>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</si>
  <si>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</si>
  <si>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</si>
  <si>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</si>
  <si>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</si>
  <si>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</si>
  <si>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</si>
  <si>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</si>
  <si>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</si>
  <si>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</si>
  <si>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</si>
  <si>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</si>
  <si>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</si>
  <si>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</si>
  <si>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</si>
  <si>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</si>
  <si>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</si>
  <si>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</si>
  <si>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</si>
  <si>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</si>
  <si>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</si>
  <si>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</si>
  <si>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</si>
  <si>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</si>
  <si>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</si>
  <si>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</si>
  <si>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</si>
  <si>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</si>
  <si>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</si>
  <si>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</si>
  <si>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</si>
  <si>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</si>
  <si>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</si>
  <si>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</si>
  <si>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</si>
  <si>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</si>
  <si>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</si>
  <si>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</si>
  <si>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</si>
  <si>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</si>
  <si>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</si>
  <si>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</si>
  <si>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</si>
  <si>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</si>
  <si>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</si>
  <si>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</si>
  <si>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</si>
  <si>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</si>
  <si>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</si>
  <si>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</si>
  <si>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</si>
  <si>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</si>
  <si>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</si>
  <si>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</si>
  <si>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</si>
  <si>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</si>
  <si>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</si>
  <si>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</si>
  <si>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</si>
  <si>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</si>
  <si>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</si>
  <si>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</si>
  <si>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</si>
  <si>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</si>
  <si>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</si>
  <si>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</si>
  <si>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</si>
  <si>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</si>
  <si>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</si>
  <si>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</si>
  <si>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</si>
  <si>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</si>
  <si>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</si>
  <si>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</si>
  <si>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</si>
  <si>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</si>
  <si>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</si>
  <si>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</si>
  <si>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</si>
  <si>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</si>
  <si>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</si>
  <si>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</si>
  <si>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</si>
  <si>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</si>
  <si>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</si>
  <si>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</si>
  <si>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</si>
  <si>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</si>
  <si>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</si>
  <si>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</si>
  <si>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</si>
  <si>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</si>
  <si>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</si>
  <si>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</si>
  <si>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</si>
  <si>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</si>
  <si>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</si>
  <si>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</si>
  <si>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</si>
  <si>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</si>
  <si>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</si>
  <si>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</si>
  <si>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</si>
  <si>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</si>
  <si>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</si>
  <si>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</si>
  <si>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</si>
  <si>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</si>
  <si>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</si>
  <si>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</si>
  <si>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</si>
  <si>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</si>
  <si>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</si>
  <si>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</si>
  <si>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</si>
  <si>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</si>
  <si>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</si>
  <si>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</si>
  <si>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</si>
  <si>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</si>
  <si>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</si>
  <si>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</si>
  <si>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</si>
  <si>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</si>
  <si>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</si>
  <si>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</si>
  <si>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</si>
  <si>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</si>
  <si>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</si>
  <si>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</si>
  <si>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</si>
  <si>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</si>
  <si>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</si>
  <si>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</si>
  <si>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</si>
  <si>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</si>
  <si>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</si>
  <si>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</si>
  <si>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</si>
  <si>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</si>
  <si>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</si>
  <si>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</si>
  <si>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</si>
  <si>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</si>
  <si>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</si>
  <si>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</si>
  <si>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</si>
  <si>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</si>
  <si>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</si>
  <si>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</si>
  <si>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</si>
  <si>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</si>
  <si>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</si>
  <si>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</si>
  <si>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</si>
  <si>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</si>
  <si>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</si>
  <si>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</si>
  <si>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</si>
  <si>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</si>
  <si>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</si>
  <si>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</si>
  <si>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</si>
  <si>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</si>
  <si>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</si>
  <si>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</si>
  <si>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</si>
  <si>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</si>
  <si>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</si>
  <si>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</si>
  <si>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</si>
  <si>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</si>
  <si>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</si>
  <si>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</si>
  <si>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</si>
  <si>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</si>
  <si>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</si>
  <si>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</si>
  <si>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</si>
  <si>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</si>
  <si>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</si>
  <si>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</si>
  <si>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</si>
  <si>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</si>
  <si>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</si>
  <si>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</si>
  <si>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</si>
  <si>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</si>
  <si>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</si>
  <si>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</si>
  <si>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</si>
  <si>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</si>
  <si>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</si>
  <si>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</si>
  <si>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</si>
  <si>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</si>
  <si>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</si>
  <si>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</si>
  <si>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</si>
  <si>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</si>
  <si>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</si>
  <si>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</si>
  <si>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</si>
  <si>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</si>
  <si>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</si>
  <si>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</si>
  <si>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</si>
  <si>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</si>
  <si>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</si>
  <si>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</si>
  <si>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</si>
  <si>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</si>
  <si>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</si>
  <si>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</si>
  <si>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</si>
  <si>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</si>
  <si>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</si>
  <si>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</si>
  <si>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</si>
  <si>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</si>
  <si>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</si>
  <si>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</si>
  <si>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</si>
  <si>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</si>
  <si>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</si>
  <si>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</si>
  <si>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</si>
  <si>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</si>
  <si>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</si>
  <si>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</si>
  <si>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</si>
  <si>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</si>
  <si>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</si>
  <si>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</si>
  <si>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</si>
  <si>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</si>
  <si>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</si>
  <si>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</si>
  <si>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</si>
  <si>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</si>
  <si>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</si>
  <si>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</si>
  <si>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</si>
  <si>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</si>
  <si>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</si>
  <si>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</si>
  <si>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</si>
  <si>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</si>
  <si>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</si>
  <si>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</si>
  <si>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</si>
  <si>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</si>
  <si>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</si>
  <si>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</si>
  <si>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</si>
  <si>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</si>
  <si>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</si>
  <si>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</si>
  <si>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</si>
  <si>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</si>
  <si>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</si>
  <si>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</si>
  <si>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</si>
  <si>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</si>
  <si>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</si>
  <si>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</si>
  <si>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</si>
  <si>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</si>
  <si>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</si>
  <si>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</si>
  <si>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</si>
  <si>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</si>
  <si>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</si>
  <si>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</si>
  <si>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</si>
  <si>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</si>
  <si>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</si>
  <si>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</si>
  <si>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</si>
  <si>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</si>
  <si>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</si>
  <si>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</si>
  <si>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</si>
  <si>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</si>
  <si>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</si>
  <si>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</si>
  <si>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</si>
  <si>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</si>
  <si>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</si>
  <si>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</si>
  <si>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</si>
  <si>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</si>
  <si>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</si>
  <si>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</si>
  <si>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</si>
  <si>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</si>
  <si>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</si>
  <si>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</si>
  <si>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</si>
  <si>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</si>
  <si>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</si>
  <si>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</si>
  <si>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</si>
  <si>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</si>
  <si>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</si>
  <si>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</si>
  <si>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</si>
  <si>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</si>
  <si>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</si>
  <si>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</si>
  <si>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</si>
  <si>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</si>
  <si>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</si>
  <si>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</si>
  <si>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</si>
  <si>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</si>
  <si>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</si>
  <si>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</si>
  <si>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</si>
  <si>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</si>
  <si>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</si>
  <si>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</si>
  <si>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</si>
  <si>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</si>
  <si>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</si>
  <si>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</si>
  <si>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</si>
  <si>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</si>
  <si>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</si>
  <si>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</si>
  <si>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</si>
  <si>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</si>
  <si>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</si>
  <si>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</si>
  <si>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</si>
  <si>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</si>
  <si>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</si>
  <si>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</si>
  <si>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</si>
  <si>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</si>
  <si>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</si>
  <si>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</si>
  <si>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</si>
  <si>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</si>
  <si>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</si>
  <si>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</si>
  <si>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</si>
  <si>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</si>
  <si>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</si>
  <si>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</si>
  <si>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</si>
  <si>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</si>
  <si>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</si>
  <si>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</si>
  <si>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</si>
  <si>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</si>
  <si>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</si>
  <si>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</si>
  <si>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</si>
  <si>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</si>
  <si>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</si>
  <si>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</si>
  <si>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</si>
  <si>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</si>
  <si>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</si>
  <si>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</si>
  <si>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</si>
  <si>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</si>
  <si>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</si>
  <si>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</si>
  <si>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</si>
  <si>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</si>
  <si>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</si>
  <si>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</si>
  <si>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</si>
  <si>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</si>
  <si>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</si>
  <si>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</si>
  <si>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</si>
  <si>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</si>
  <si>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</si>
  <si>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</si>
  <si>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</si>
  <si>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</si>
  <si>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</si>
  <si>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</si>
  <si>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</si>
  <si>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</si>
  <si>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</si>
  <si>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</si>
  <si>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</si>
  <si>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</si>
  <si>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</si>
  <si>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</si>
  <si>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</si>
  <si>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</si>
  <si>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</si>
  <si>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</si>
  <si>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</si>
  <si>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</si>
  <si>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</si>
  <si>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</si>
  <si>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</si>
  <si>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</si>
  <si>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</si>
  <si>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</si>
  <si>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</si>
  <si>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</si>
  <si>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</si>
  <si>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</si>
  <si>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</si>
  <si>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</si>
  <si>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</si>
  <si>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</si>
  <si>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</si>
  <si>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</si>
  <si>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</si>
  <si>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</si>
  <si>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</si>
  <si>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</si>
  <si>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</si>
  <si>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</si>
  <si>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</si>
  <si>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</si>
  <si>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</si>
  <si>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</si>
  <si>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</si>
  <si>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</si>
  <si>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</si>
  <si>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</si>
  <si>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</si>
  <si>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</si>
  <si>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</si>
  <si>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</si>
  <si>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</si>
  <si>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</si>
  <si>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</si>
  <si>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</si>
  <si>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</si>
  <si>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</si>
  <si>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</si>
  <si>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</si>
  <si>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</si>
  <si>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</si>
  <si>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</si>
  <si>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</si>
  <si>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</si>
  <si>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</si>
  <si>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</si>
  <si>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</si>
  <si>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</si>
  <si>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</si>
  <si>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</si>
  <si>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</si>
  <si>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</si>
  <si>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</si>
  <si>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</si>
  <si>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</si>
  <si>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</si>
  <si>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</si>
  <si>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</si>
  <si>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</si>
  <si>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</si>
  <si>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</si>
  <si>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</si>
  <si>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</si>
  <si>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</si>
  <si>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</si>
  <si>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</si>
  <si>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</si>
  <si>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</si>
  <si>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</si>
  <si>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</si>
  <si>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</si>
  <si>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</si>
  <si>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</si>
  <si>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</si>
  <si>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</si>
  <si>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</si>
  <si>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</si>
  <si>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</si>
  <si>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</si>
  <si>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</si>
  <si>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</si>
  <si>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</si>
  <si>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</si>
  <si>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</si>
  <si>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</si>
  <si>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</si>
  <si>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</si>
  <si>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</si>
  <si>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</si>
  <si>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</si>
  <si>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</si>
  <si>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</si>
  <si>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</si>
  <si>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</si>
  <si>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</si>
  <si>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</si>
  <si>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</si>
  <si>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</si>
  <si>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</si>
  <si>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</si>
  <si>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</si>
  <si>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</si>
  <si>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</si>
  <si>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</si>
  <si>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</si>
  <si>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</si>
  <si>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</si>
  <si>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</si>
  <si>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</si>
  <si>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</si>
  <si>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</si>
  <si>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</si>
  <si>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</si>
  <si>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</si>
  <si>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</si>
  <si>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</si>
  <si>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</si>
  <si>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</si>
  <si>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</si>
  <si>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</si>
  <si>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</si>
  <si>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</si>
  <si>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</si>
  <si>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</si>
  <si>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</si>
  <si>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</si>
  <si>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</si>
  <si>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</si>
  <si>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</si>
  <si>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</si>
  <si>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</si>
  <si>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</si>
  <si>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</si>
  <si>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</si>
  <si>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</si>
  <si>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</si>
  <si>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</si>
  <si>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</si>
  <si>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</si>
  <si>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</si>
  <si>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</si>
  <si>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</si>
  <si>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</si>
  <si>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</si>
  <si>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</si>
  <si>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</si>
  <si>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</si>
  <si>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</si>
  <si>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</si>
  <si>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</si>
  <si>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</si>
  <si>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</si>
  <si>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</si>
  <si>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</si>
  <si>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</si>
  <si>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</si>
  <si>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</si>
  <si>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</si>
  <si>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</si>
  <si>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</si>
  <si>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</si>
  <si>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</si>
  <si>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</si>
  <si>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</si>
  <si>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</si>
  <si>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</si>
  <si>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</si>
  <si>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</si>
  <si>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</si>
  <si>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</si>
  <si>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</si>
  <si>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</si>
  <si>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</si>
  <si>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</si>
  <si>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</si>
  <si>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</si>
  <si>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</si>
  <si>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</si>
  <si>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</si>
  <si>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</si>
  <si>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</si>
  <si>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</si>
  <si>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</si>
  <si>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</si>
  <si>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</si>
  <si>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</si>
  <si>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</si>
  <si>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</si>
  <si>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</si>
  <si>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</si>
  <si>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</si>
  <si>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</si>
  <si>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</si>
  <si>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</si>
  <si>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</si>
  <si>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</si>
  <si>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</si>
  <si>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</si>
  <si>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</si>
  <si>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</si>
  <si>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</si>
  <si>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</si>
  <si>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</si>
  <si>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</si>
  <si>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</si>
  <si>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</si>
  <si>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</si>
  <si>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</si>
  <si>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</si>
  <si>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</si>
  <si>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</si>
  <si>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</si>
  <si>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</si>
  <si>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</si>
  <si>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</si>
  <si>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</si>
  <si>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</si>
  <si>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</si>
  <si>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</si>
  <si>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</si>
  <si>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</si>
  <si>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</si>
  <si>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</si>
  <si>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</si>
  <si>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</si>
  <si>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</si>
  <si>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</si>
  <si>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</si>
  <si>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</si>
  <si>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</si>
  <si>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</si>
  <si>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</si>
  <si>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</si>
  <si>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</si>
  <si>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</si>
  <si>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</si>
  <si>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</si>
  <si>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</si>
  <si>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</si>
  <si>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</si>
  <si>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</si>
  <si>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</si>
  <si>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</si>
  <si>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</si>
  <si>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</si>
  <si>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</si>
  <si>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</si>
  <si>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</si>
  <si>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</si>
  <si>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</si>
  <si>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</si>
  <si>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</si>
  <si>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</si>
  <si>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</si>
  <si>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</si>
  <si>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</si>
  <si>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</si>
  <si>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</si>
  <si>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</si>
  <si>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</si>
  <si>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</si>
  <si>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</si>
  <si>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</si>
  <si>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</si>
  <si>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</si>
  <si>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</si>
  <si>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</si>
  <si>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</si>
  <si>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</si>
  <si>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</si>
  <si>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</si>
  <si>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</si>
  <si>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</si>
  <si>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</si>
  <si>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</si>
  <si>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</si>
  <si>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</si>
  <si>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</si>
  <si>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</si>
  <si>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</si>
  <si>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</si>
  <si>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</si>
  <si>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</si>
  <si>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</si>
  <si>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</si>
  <si>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</si>
  <si>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</si>
  <si>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</si>
  <si>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</si>
  <si>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</si>
  <si>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</si>
  <si>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</si>
  <si>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</si>
  <si>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</si>
  <si>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</si>
  <si>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</si>
  <si>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</si>
  <si>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</si>
  <si>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</si>
  <si>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</si>
  <si>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</si>
  <si>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</si>
  <si>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</si>
  <si>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</si>
  <si>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</si>
  <si>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</si>
  <si>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</si>
  <si>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</si>
  <si>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</si>
  <si>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</si>
  <si>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</si>
  <si>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</si>
  <si>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</si>
  <si>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</si>
  <si>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</si>
  <si>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</si>
  <si>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</si>
  <si>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</si>
  <si>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</si>
  <si>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</si>
  <si>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</si>
  <si>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</si>
  <si>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</si>
  <si>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</si>
  <si>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</si>
  <si>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</si>
  <si>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</si>
  <si>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</si>
  <si>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</si>
  <si>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</si>
  <si>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</si>
  <si>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</si>
  <si>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</si>
  <si>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</si>
  <si>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</si>
  <si>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</si>
  <si>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</si>
  <si>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</si>
  <si>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</si>
  <si>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</si>
  <si>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</si>
  <si>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</si>
  <si>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</si>
  <si>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</si>
  <si>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</si>
  <si>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</si>
  <si>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</si>
  <si>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</si>
  <si>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</si>
  <si>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</si>
  <si>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</si>
  <si>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</si>
  <si>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</si>
  <si>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</si>
  <si>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</si>
  <si>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</si>
  <si>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</si>
  <si>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</si>
  <si>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</si>
  <si>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</si>
  <si>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</si>
  <si>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</si>
  <si>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</si>
  <si>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</si>
  <si>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</si>
  <si>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</si>
  <si>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</si>
  <si>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</si>
  <si>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</si>
  <si>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</si>
  <si>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</si>
  <si>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</si>
  <si>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</si>
  <si>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</si>
  <si>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</si>
  <si>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</si>
  <si>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</si>
  <si>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</si>
  <si>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</si>
  <si>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</si>
  <si>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</si>
  <si>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</si>
  <si>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</si>
  <si>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</si>
  <si>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</si>
  <si>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</si>
  <si>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</si>
  <si>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</si>
  <si>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</si>
  <si>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</si>
  <si>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</si>
  <si>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</si>
  <si>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</si>
  <si>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</si>
  <si>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</si>
  <si>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</si>
  <si>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</si>
  <si>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</si>
  <si>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</si>
  <si>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</si>
  <si>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</si>
  <si>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</si>
  <si>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</si>
  <si>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</si>
  <si>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</si>
  <si>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</si>
  <si>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</si>
  <si>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</si>
  <si>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</si>
  <si>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</si>
  <si>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</si>
  <si>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</si>
  <si>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</si>
  <si>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</si>
  <si>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</si>
  <si>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</si>
  <si>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</si>
  <si>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</si>
  <si>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</si>
  <si>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</si>
  <si>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</si>
  <si>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</si>
  <si>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</si>
  <si>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</si>
  <si>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</si>
  <si>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</si>
  <si>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</si>
  <si>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</si>
  <si>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</si>
  <si>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</si>
  <si>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</si>
  <si>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</si>
  <si>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</si>
  <si>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</si>
  <si>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</si>
  <si>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</si>
  <si>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</si>
  <si>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</si>
  <si>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</si>
  <si>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</si>
  <si>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</si>
  <si>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</si>
  <si>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</si>
  <si>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</si>
  <si>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</si>
  <si>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</si>
  <si>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</si>
  <si>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</si>
  <si>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</si>
  <si>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</si>
  <si>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</si>
  <si>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</si>
  <si>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</si>
  <si>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</si>
  <si>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</si>
  <si>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</si>
  <si>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</si>
  <si>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</si>
  <si>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</si>
  <si>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</si>
  <si>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</si>
  <si>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</si>
  <si>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</si>
  <si>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</si>
  <si>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</si>
  <si>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</si>
  <si>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</si>
  <si>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</si>
  <si>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</si>
  <si>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</si>
  <si>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</si>
  <si>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</si>
  <si>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</si>
  <si>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</si>
  <si>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</si>
  <si>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</si>
  <si>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</si>
  <si>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</si>
  <si>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</si>
  <si>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</si>
  <si>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</si>
  <si>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</si>
  <si>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</si>
  <si>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</si>
  <si>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</si>
  <si>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</si>
  <si>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</si>
  <si>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</si>
  <si>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</si>
  <si>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</si>
  <si>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</si>
  <si>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</si>
  <si>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</si>
  <si>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</si>
  <si>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</si>
  <si>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</si>
  <si>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</si>
  <si>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</si>
  <si>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</si>
  <si>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</si>
  <si>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</si>
  <si>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</si>
  <si>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</si>
  <si>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</si>
  <si>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</si>
  <si>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</si>
  <si>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</si>
  <si>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</si>
  <si>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</si>
  <si>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</si>
  <si>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</si>
  <si>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</si>
  <si>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</si>
  <si>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</si>
  <si>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</si>
  <si>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</si>
  <si>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</si>
  <si>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</si>
  <si>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</si>
  <si>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</si>
  <si>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</si>
  <si>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</si>
  <si>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</si>
  <si>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</si>
  <si>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</si>
  <si>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</si>
  <si>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</si>
  <si>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</si>
  <si>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</si>
  <si>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</si>
  <si>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</si>
  <si>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</si>
  <si>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</si>
  <si>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</si>
  <si>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</si>
  <si>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</si>
  <si>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</si>
  <si>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</si>
  <si>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</si>
  <si>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</si>
  <si>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</si>
  <si>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</si>
  <si>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</si>
  <si>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</si>
  <si>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</si>
  <si>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</si>
  <si>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</si>
  <si>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</si>
  <si>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</si>
  <si>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</si>
  <si>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</si>
  <si>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</si>
  <si>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</si>
  <si>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</si>
  <si>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</si>
  <si>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</si>
  <si>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</si>
  <si>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</si>
  <si>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</si>
  <si>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</si>
  <si>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</si>
  <si>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</si>
  <si>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</si>
  <si>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</si>
  <si>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</si>
  <si>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</si>
  <si>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</si>
  <si>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</si>
  <si>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</si>
  <si>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</si>
  <si>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</si>
  <si>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</si>
  <si>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</si>
  <si>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</si>
  <si>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</si>
  <si>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</si>
  <si>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</si>
  <si>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</si>
  <si>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</si>
  <si>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</si>
  <si>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</si>
  <si>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</si>
  <si>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</si>
  <si>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</si>
  <si>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</si>
  <si>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</si>
  <si>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</si>
  <si>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</si>
  <si>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</si>
  <si>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</si>
  <si>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</si>
  <si>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</si>
  <si>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</si>
  <si>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</si>
  <si>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</si>
  <si>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</si>
  <si>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</si>
  <si>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</si>
  <si>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</si>
  <si>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</si>
  <si>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</si>
  <si>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</si>
  <si>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</si>
  <si>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</si>
  <si>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</si>
  <si>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</si>
  <si>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</si>
  <si>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</si>
  <si>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</si>
  <si>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</si>
  <si>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</si>
  <si>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</si>
  <si>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</si>
  <si>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</si>
  <si>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</si>
  <si>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</si>
  <si>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</si>
  <si>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</si>
  <si>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</si>
  <si>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</si>
  <si>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</si>
  <si>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</si>
  <si>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</si>
  <si>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</si>
  <si>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</si>
  <si>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</si>
  <si>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</si>
  <si>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</si>
  <si>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</si>
  <si>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</si>
  <si>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</si>
  <si>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</si>
  <si>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</si>
  <si>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</si>
  <si>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</si>
  <si>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</si>
  <si>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</si>
  <si>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</si>
  <si>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</si>
  <si>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</si>
  <si>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</si>
  <si>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</si>
  <si>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</si>
  <si>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</si>
  <si>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</si>
  <si>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</si>
  <si>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</si>
  <si>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</si>
  <si>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</si>
  <si>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</si>
  <si>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</si>
  <si>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</si>
  <si>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</si>
  <si>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</si>
  <si>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</si>
  <si>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</si>
  <si>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</si>
  <si>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</si>
  <si>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</si>
  <si>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</si>
  <si>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</si>
  <si>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</si>
  <si>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</si>
  <si>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</si>
  <si>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</si>
  <si>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</si>
  <si>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</si>
  <si>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</si>
  <si>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</si>
  <si>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</si>
  <si>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</si>
  <si>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</si>
  <si>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</si>
  <si>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</si>
  <si>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</si>
  <si>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</si>
  <si>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</si>
  <si>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</si>
  <si>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</si>
  <si>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</si>
  <si>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</si>
  <si>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</si>
  <si>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</si>
  <si>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</si>
  <si>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</si>
  <si>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</si>
  <si>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</si>
  <si>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</si>
  <si>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</si>
  <si>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</si>
  <si>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</si>
  <si>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</si>
  <si>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</si>
  <si>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</si>
  <si>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</si>
  <si>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</si>
  <si>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</si>
  <si>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</si>
  <si>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</si>
  <si>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</si>
  <si>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</si>
  <si>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</si>
  <si>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</si>
  <si>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</si>
  <si>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</si>
  <si>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</si>
  <si>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</si>
  <si>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</si>
  <si>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</si>
  <si>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</si>
  <si>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</si>
  <si>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</si>
  <si>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</si>
  <si>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</si>
  <si>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</si>
  <si>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</si>
  <si>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</si>
  <si>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</si>
  <si>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</si>
  <si>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</si>
  <si>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</si>
  <si>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</si>
  <si>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</si>
  <si>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</si>
  <si>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</si>
  <si>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</si>
  <si>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</si>
  <si>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</si>
  <si>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</si>
  <si>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</si>
  <si>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</si>
  <si>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</si>
  <si>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</si>
  <si>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</si>
  <si>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</si>
  <si>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</si>
  <si>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</si>
  <si>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</si>
  <si>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</si>
  <si>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</si>
  <si>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</si>
  <si>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</si>
  <si>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</si>
  <si>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</si>
  <si>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</si>
  <si>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</si>
  <si>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</si>
  <si>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</si>
  <si>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</si>
  <si>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</si>
  <si>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</si>
  <si>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</si>
  <si>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</si>
  <si>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</si>
  <si>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</si>
  <si>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</si>
  <si>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</si>
  <si>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</si>
  <si>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</si>
  <si>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</si>
  <si>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</si>
  <si>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</si>
  <si>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</si>
  <si>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</si>
  <si>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</si>
  <si>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</si>
  <si>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</si>
  <si>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</si>
  <si>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</si>
  <si>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</si>
  <si>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</si>
  <si>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</si>
  <si>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</si>
  <si>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</si>
  <si>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</si>
  <si>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</si>
  <si>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</si>
  <si>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</si>
  <si>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</si>
  <si>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</si>
  <si>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</si>
  <si>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</si>
  <si>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</si>
  <si>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</si>
  <si>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</si>
  <si>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</si>
  <si>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</si>
  <si>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</si>
  <si>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</si>
  <si>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</si>
  <si>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</si>
  <si>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</si>
  <si>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</si>
  <si>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</si>
  <si>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</si>
  <si>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</si>
  <si>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</si>
  <si>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</si>
  <si>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</si>
  <si>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</si>
  <si>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</si>
  <si>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</si>
  <si>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</si>
  <si>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</si>
  <si>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</si>
  <si>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</si>
  <si>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</si>
  <si>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</si>
  <si>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</si>
  <si>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</si>
  <si>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</si>
  <si>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</si>
  <si>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</si>
  <si>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</si>
  <si>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</si>
  <si>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</si>
  <si>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</si>
  <si>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</si>
  <si>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</si>
  <si>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</si>
  <si>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</si>
  <si>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</si>
  <si>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</si>
  <si>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</si>
  <si>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</si>
  <si>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</si>
  <si>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</si>
  <si>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</si>
  <si>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</si>
  <si>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</si>
  <si>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</si>
  <si>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</si>
  <si>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</si>
  <si>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</si>
  <si>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</si>
  <si>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</si>
  <si>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</si>
  <si>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</si>
  <si>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</si>
  <si>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</si>
  <si>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</si>
  <si>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</si>
  <si>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</si>
  <si>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</si>
  <si>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</si>
  <si>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</si>
  <si>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</si>
  <si>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</si>
  <si>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</si>
  <si>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</si>
  <si>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</si>
  <si>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</si>
  <si>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</si>
  <si>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</si>
  <si>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</si>
  <si>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</si>
  <si>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</si>
  <si>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</si>
  <si>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</si>
  <si>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</si>
  <si>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</si>
  <si>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</si>
  <si>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</si>
  <si>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</si>
  <si>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</si>
  <si>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</si>
  <si>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</si>
  <si>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</si>
  <si>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</si>
  <si>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</si>
  <si>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</si>
  <si>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</si>
  <si>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</si>
  <si>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</si>
  <si>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</si>
  <si>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</si>
  <si>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</si>
  <si>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</si>
  <si>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</si>
  <si>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</si>
  <si>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</si>
  <si>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</si>
  <si>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</si>
  <si>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</si>
  <si>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</si>
  <si>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</si>
  <si>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</si>
  <si>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</si>
  <si>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</si>
  <si>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</si>
  <si>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</si>
  <si>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</si>
  <si>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</si>
  <si>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</si>
  <si>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</si>
  <si>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</si>
  <si>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</si>
  <si>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</si>
  <si>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</si>
  <si>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</si>
  <si>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</si>
  <si>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</si>
  <si>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</si>
  <si>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</si>
  <si>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</si>
  <si>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</si>
  <si>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</si>
  <si>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</si>
  <si>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</si>
  <si>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</si>
  <si>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</si>
  <si>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</si>
  <si>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</si>
  <si>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</si>
  <si>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</si>
  <si>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</si>
  <si>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</si>
  <si>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</si>
  <si>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</si>
  <si>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</si>
  <si>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</si>
  <si>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</si>
  <si>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</si>
  <si>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</si>
  <si>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</si>
  <si>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</si>
  <si>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</si>
  <si>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</si>
  <si>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</si>
  <si>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</si>
  <si>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</si>
  <si>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</si>
  <si>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</si>
  <si>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</si>
  <si>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</si>
  <si>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</si>
  <si>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</si>
  <si>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</si>
  <si>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</si>
  <si>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</si>
  <si>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</si>
  <si>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</si>
  <si>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</si>
  <si>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</si>
  <si>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</si>
  <si>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</si>
  <si>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</si>
  <si>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</si>
  <si>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</si>
  <si>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</si>
  <si>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</si>
  <si>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</si>
  <si>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</si>
  <si>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</si>
  <si>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</si>
  <si>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</si>
  <si>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</si>
  <si>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</si>
  <si>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</si>
  <si>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</si>
  <si>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</si>
  <si>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</si>
  <si>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</si>
  <si>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</si>
  <si>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</si>
  <si>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</si>
  <si>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</si>
  <si>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</si>
  <si>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</si>
  <si>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</si>
  <si>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</si>
  <si>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</si>
  <si>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</si>
  <si>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</si>
  <si>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</si>
  <si>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</si>
  <si>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</si>
  <si>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</si>
  <si>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</si>
  <si>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</si>
  <si>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</si>
  <si>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</si>
  <si>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</si>
  <si>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</si>
  <si>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</si>
  <si>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</si>
  <si>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</si>
  <si>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</si>
  <si>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</si>
  <si>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</si>
  <si>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</si>
  <si>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</si>
  <si>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</si>
  <si>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</si>
  <si>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</si>
  <si>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</si>
  <si>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</si>
  <si>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</si>
  <si>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</si>
  <si>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</si>
  <si>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</si>
  <si>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</si>
  <si>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</si>
  <si>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</si>
  <si>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</si>
  <si>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</si>
  <si>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</si>
  <si>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</si>
  <si>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</si>
  <si>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</si>
  <si>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</si>
  <si>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</si>
  <si>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</si>
  <si>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</si>
  <si>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</si>
  <si>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</si>
  <si>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</si>
  <si>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</si>
  <si>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</si>
  <si>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</si>
  <si>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</si>
  <si>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</si>
  <si>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</si>
  <si>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</si>
  <si>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</si>
  <si>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</si>
  <si>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</si>
  <si>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</si>
  <si>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</si>
  <si>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</si>
  <si>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</si>
  <si>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</si>
  <si>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</si>
  <si>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</si>
  <si>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</si>
  <si>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</si>
  <si>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</si>
  <si>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</si>
  <si>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</si>
  <si>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</si>
  <si>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</si>
  <si>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</si>
  <si>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</si>
  <si>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</si>
  <si>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</si>
  <si>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</si>
  <si>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</si>
  <si>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</si>
  <si>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</si>
  <si>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</si>
  <si>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</si>
  <si>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</si>
  <si>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</si>
  <si>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</si>
  <si>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</si>
  <si>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</si>
  <si>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</si>
  <si>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</si>
  <si>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</si>
  <si>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</si>
  <si>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</si>
  <si>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</si>
  <si>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</si>
  <si>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</si>
  <si>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</si>
  <si>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</si>
  <si>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</si>
  <si>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</si>
  <si>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</si>
  <si>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</si>
  <si>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</si>
  <si>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</si>
  <si>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</si>
  <si>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</si>
  <si>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</si>
  <si>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</si>
  <si>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</si>
  <si>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</si>
  <si>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</si>
  <si>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</si>
  <si>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</si>
  <si>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</si>
  <si>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</si>
  <si>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</si>
  <si>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</si>
  <si>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</si>
  <si>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</si>
  <si>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</si>
  <si>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</si>
  <si>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</si>
  <si>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</si>
  <si>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</si>
  <si>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</si>
  <si>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</si>
  <si>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</si>
  <si>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</si>
  <si>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</si>
  <si>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</si>
  <si>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</si>
  <si>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</si>
  <si>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</si>
  <si>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</si>
  <si>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</si>
  <si>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</si>
  <si>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</si>
  <si>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</si>
  <si>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</si>
  <si>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</si>
  <si>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</si>
  <si>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</si>
  <si>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</si>
  <si>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</si>
  <si>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</si>
  <si>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</si>
  <si>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</si>
  <si>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</si>
  <si>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</si>
  <si>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</si>
  <si>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</si>
  <si>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</si>
  <si>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</si>
  <si>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</si>
  <si>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</si>
  <si>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</si>
  <si>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</si>
  <si>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</si>
  <si>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</si>
  <si>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</si>
  <si>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</si>
  <si>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</si>
  <si>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</si>
  <si>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</si>
  <si>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</si>
  <si>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</si>
  <si>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</si>
  <si>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</si>
  <si>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</si>
  <si>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</si>
  <si>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</si>
  <si>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</si>
  <si>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</si>
  <si>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</si>
  <si>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</si>
  <si>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</si>
  <si>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</si>
  <si>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</si>
  <si>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</si>
  <si>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</si>
  <si>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</si>
  <si>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</si>
  <si>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</si>
  <si>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</si>
  <si>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</si>
  <si>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</si>
  <si>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</si>
  <si>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</si>
  <si>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</si>
  <si>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</si>
  <si>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</si>
  <si>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</si>
  <si>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</si>
  <si>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</si>
  <si>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</si>
  <si>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</si>
  <si>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</si>
  <si>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</si>
  <si>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</si>
  <si>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</si>
  <si>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</si>
  <si>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</si>
  <si>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</si>
  <si>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</si>
  <si>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</si>
  <si>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</si>
  <si>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</si>
  <si>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</si>
  <si>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</si>
  <si>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</si>
  <si>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</si>
  <si>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</si>
  <si>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</si>
  <si>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</si>
  <si>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</si>
  <si>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</si>
  <si>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</si>
  <si>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</si>
  <si>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</si>
  <si>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</si>
  <si>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</si>
  <si>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</si>
  <si>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</si>
  <si>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</si>
  <si>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</si>
  <si>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</si>
  <si>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</si>
  <si>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</si>
  <si>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</si>
  <si>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</si>
  <si>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</si>
  <si>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</si>
  <si>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</si>
  <si>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</si>
  <si>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</si>
  <si>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</si>
  <si>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</si>
  <si>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</si>
  <si>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</si>
  <si>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</si>
  <si>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</si>
  <si>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</si>
  <si>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</si>
  <si>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</si>
  <si>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</si>
  <si>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</si>
  <si>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</si>
  <si>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</si>
  <si>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</si>
  <si>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</si>
  <si>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</si>
  <si>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</si>
  <si>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</si>
  <si>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</si>
  <si>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</si>
  <si>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</si>
  <si>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</si>
  <si>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</si>
  <si>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</si>
  <si>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</si>
  <si>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</si>
  <si>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</si>
  <si>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</si>
  <si>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</si>
  <si>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</si>
  <si>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</si>
  <si>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</si>
  <si>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</si>
  <si>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</si>
  <si>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</si>
  <si>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</si>
  <si>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</si>
  <si>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</si>
  <si>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</si>
  <si>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</si>
  <si>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</si>
  <si>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</si>
  <si>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</si>
  <si>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</si>
  <si>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</si>
  <si>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</si>
  <si>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</si>
  <si>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</si>
  <si>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</si>
  <si>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</si>
  <si>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</si>
  <si>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</si>
  <si>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</si>
  <si>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</si>
  <si>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</si>
  <si>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</si>
  <si>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</si>
  <si>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</si>
  <si>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</si>
  <si>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</si>
  <si>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</si>
  <si>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</si>
  <si>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</si>
  <si>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</si>
  <si>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</si>
  <si>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</si>
  <si>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</si>
  <si>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</si>
  <si>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</si>
  <si>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</si>
  <si>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</si>
  <si>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</si>
  <si>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</si>
  <si>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</si>
  <si>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</si>
  <si>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</si>
  <si>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</si>
  <si>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</si>
  <si>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</si>
  <si>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</si>
  <si>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</si>
  <si>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</si>
  <si>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</si>
  <si>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</si>
  <si>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</si>
  <si>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</si>
  <si>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</si>
  <si>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</si>
  <si>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</si>
  <si>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</si>
  <si>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</si>
  <si>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</si>
  <si>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</si>
  <si>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</si>
  <si>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</si>
  <si>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</si>
  <si>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</si>
  <si>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</si>
  <si>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</si>
  <si>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</si>
  <si>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</si>
  <si>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</si>
  <si>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</si>
  <si>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</si>
  <si>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</si>
  <si>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</si>
  <si>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</si>
  <si>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</si>
  <si>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</si>
  <si>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</si>
  <si>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</si>
  <si>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</si>
  <si>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</si>
  <si>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</si>
  <si>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</si>
  <si>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</si>
  <si>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</si>
  <si>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</si>
  <si>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</si>
  <si>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</si>
  <si>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</si>
  <si>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</si>
  <si>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</si>
  <si>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</si>
  <si>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</si>
  <si>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</si>
  <si>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</si>
  <si>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</si>
  <si>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</si>
  <si>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</si>
  <si>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</si>
  <si>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</si>
  <si>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</si>
  <si>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</si>
  <si>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</si>
  <si>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</si>
  <si>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</si>
  <si>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</si>
  <si>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</si>
  <si>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</si>
  <si>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</si>
  <si>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</si>
  <si>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</si>
  <si>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</si>
  <si>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</si>
  <si>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</si>
  <si>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</si>
  <si>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</si>
  <si>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</si>
  <si>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</si>
  <si>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</si>
  <si>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</si>
  <si>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</si>
  <si>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</si>
  <si>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</si>
  <si>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</si>
  <si>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</si>
  <si>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</si>
  <si>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</si>
  <si>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</si>
  <si>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</si>
  <si>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</si>
  <si>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</si>
  <si>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</si>
  <si>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</si>
  <si>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</si>
  <si>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</si>
  <si>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</si>
  <si>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</si>
  <si>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</si>
  <si>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</si>
  <si>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</si>
  <si>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</si>
  <si>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</si>
  <si>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</si>
  <si>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</si>
  <si>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</si>
  <si>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</si>
  <si>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</si>
  <si>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</si>
  <si>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</si>
  <si>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</si>
  <si>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</si>
  <si>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</si>
  <si>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</si>
  <si>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</si>
  <si>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</si>
  <si>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</si>
  <si>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</si>
  <si>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</si>
  <si>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</si>
  <si>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</si>
  <si>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</si>
  <si>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</si>
  <si>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</si>
  <si>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</si>
  <si>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</si>
  <si>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</si>
  <si>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</si>
  <si>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</si>
  <si>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</si>
  <si>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</si>
  <si>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</si>
  <si>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</si>
  <si>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</si>
  <si>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</si>
  <si>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</si>
  <si>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</si>
  <si>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</si>
  <si>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</si>
  <si>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</si>
  <si>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</si>
  <si>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</si>
  <si>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</si>
  <si>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</si>
  <si>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</si>
  <si>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</si>
  <si>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</si>
  <si>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</si>
  <si>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</si>
  <si>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</si>
  <si>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</si>
  <si>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</si>
  <si>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</si>
  <si>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</si>
  <si>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</si>
  <si>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</si>
  <si>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</si>
  <si>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</si>
  <si>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</si>
  <si>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</si>
  <si>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</si>
  <si>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</si>
  <si>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</si>
  <si>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</si>
  <si>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</si>
  <si>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</si>
  <si>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</si>
  <si>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</si>
  <si>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</si>
  <si>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</si>
  <si>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</si>
  <si>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</si>
  <si>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</si>
  <si>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</si>
  <si>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</si>
  <si>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</si>
  <si>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</si>
  <si>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</si>
  <si>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</si>
  <si>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</si>
  <si>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</si>
  <si>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</si>
  <si>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</si>
  <si>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</si>
  <si>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</si>
  <si>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</si>
  <si>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</si>
  <si>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</si>
  <si>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</si>
  <si>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</si>
  <si>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</si>
  <si>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</si>
  <si>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</si>
  <si>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</si>
  <si>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</si>
  <si>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</si>
  <si>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</si>
  <si>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</si>
  <si>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</si>
  <si>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</si>
  <si>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</si>
  <si>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</si>
  <si>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</si>
  <si>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</si>
  <si>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</si>
  <si>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</si>
  <si>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</si>
  <si>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</si>
  <si>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</si>
  <si>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</si>
  <si>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</si>
  <si>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</si>
  <si>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</si>
  <si>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</si>
  <si>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</si>
  <si>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</si>
  <si>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</si>
  <si>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</si>
  <si>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</si>
  <si>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</si>
  <si>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</si>
  <si>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</si>
  <si>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</si>
  <si>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</si>
  <si>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</si>
  <si>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</si>
  <si>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</si>
  <si>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</si>
  <si>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</si>
  <si>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</si>
  <si>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</si>
  <si>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</si>
  <si>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</si>
  <si>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</si>
  <si>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</si>
  <si>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</si>
  <si>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</si>
  <si>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</si>
  <si>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</si>
  <si>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</si>
  <si>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</si>
  <si>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</si>
  <si>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</si>
  <si>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</si>
  <si>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</si>
  <si>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</si>
  <si>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</si>
  <si>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</si>
  <si>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</si>
  <si>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</si>
  <si>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</si>
  <si>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</si>
  <si>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</si>
  <si>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</si>
  <si>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</si>
  <si>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</si>
  <si>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</si>
  <si>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</si>
  <si>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</si>
  <si>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</si>
  <si>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</si>
  <si>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</si>
  <si>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</si>
  <si>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</si>
  <si>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</si>
  <si>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</si>
  <si>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</si>
  <si>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</si>
  <si>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</si>
  <si>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</si>
  <si>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</si>
  <si>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</si>
  <si>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</si>
  <si>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</si>
  <si>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</si>
  <si>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</si>
  <si>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</si>
  <si>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</si>
  <si>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</si>
  <si>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</si>
  <si>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</si>
  <si>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</si>
  <si>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</si>
  <si>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</si>
  <si>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</si>
  <si>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</si>
  <si>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</si>
  <si>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</si>
  <si>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</si>
  <si>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</si>
  <si>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</si>
  <si>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</si>
  <si>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</si>
  <si>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</si>
  <si>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</si>
  <si>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</si>
  <si>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</si>
  <si>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</si>
  <si>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</si>
  <si>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</si>
  <si>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</si>
  <si>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</si>
  <si>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</si>
  <si>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</si>
  <si>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</si>
  <si>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</si>
  <si>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</si>
  <si>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</si>
  <si>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</si>
  <si>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</si>
  <si>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</si>
  <si>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</si>
  <si>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</si>
  <si>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</si>
  <si>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</si>
  <si>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</si>
  <si>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</si>
  <si>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</si>
  <si>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</si>
  <si>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</si>
  <si>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</si>
  <si>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</si>
  <si>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</si>
  <si>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</si>
  <si>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</si>
  <si>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</si>
  <si>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</si>
  <si>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</si>
  <si>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</si>
  <si>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</si>
  <si>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</si>
  <si>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</si>
  <si>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</si>
  <si>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</si>
  <si>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</si>
  <si>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</si>
  <si>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</si>
  <si>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</si>
  <si>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</si>
  <si>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</si>
  <si>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</si>
  <si>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</si>
  <si>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</si>
  <si>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</si>
  <si>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</si>
  <si>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</si>
  <si>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</si>
  <si>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</si>
  <si>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</si>
  <si>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</si>
  <si>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</si>
  <si>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</si>
  <si>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</si>
  <si>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</si>
  <si>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</si>
  <si>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</si>
  <si>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</si>
  <si>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</si>
  <si>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</si>
  <si>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</si>
  <si>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</si>
  <si>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</si>
  <si>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</si>
  <si>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</si>
  <si>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</si>
  <si>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</si>
  <si>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</si>
  <si>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</si>
  <si>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</si>
  <si>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</si>
  <si>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</si>
  <si>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</si>
  <si>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</si>
  <si>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</si>
  <si>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</si>
  <si>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</si>
  <si>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</si>
  <si>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</si>
  <si>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</si>
  <si>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</si>
  <si>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</si>
  <si>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</si>
  <si>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</si>
  <si>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</si>
  <si>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</si>
  <si>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</si>
  <si>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</si>
  <si>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</si>
  <si>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</si>
  <si>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</si>
  <si>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</si>
  <si>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</si>
  <si>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</si>
  <si>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</si>
  <si>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</si>
  <si>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</si>
  <si>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</si>
  <si>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</si>
  <si>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</si>
  <si>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</si>
  <si>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</si>
  <si>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</si>
  <si>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</si>
  <si>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</si>
  <si>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</si>
  <si>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</si>
  <si>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</si>
  <si>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</si>
  <si>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</si>
  <si>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</si>
  <si>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</si>
  <si>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</si>
  <si>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</si>
  <si>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</si>
  <si>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</si>
  <si>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</si>
  <si>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</si>
  <si>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</si>
  <si>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</si>
  <si>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</si>
  <si>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</si>
  <si>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</si>
  <si>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</si>
  <si>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</si>
  <si>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</si>
  <si>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</si>
  <si>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</si>
  <si>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</si>
  <si>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</si>
  <si>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</si>
  <si>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</si>
  <si>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</si>
  <si>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</si>
  <si>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</si>
  <si>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</si>
  <si>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</si>
  <si>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</si>
  <si>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</si>
  <si>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</si>
  <si>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</si>
  <si>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</si>
  <si>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</si>
  <si>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</si>
  <si>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</si>
  <si>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</si>
  <si>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</si>
  <si>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</si>
  <si>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</si>
  <si>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</si>
  <si>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</si>
  <si>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</si>
  <si>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</si>
  <si>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</si>
  <si>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</si>
  <si>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</si>
  <si>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</si>
  <si>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</si>
  <si>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</si>
  <si>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</si>
  <si>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</si>
  <si>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</si>
  <si>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</si>
  <si>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</si>
  <si>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</si>
  <si>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</si>
  <si>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</si>
  <si>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</si>
  <si>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</si>
  <si>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</si>
  <si>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</si>
  <si>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</si>
  <si>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</si>
  <si>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</si>
  <si>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</si>
  <si>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</si>
  <si>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</si>
  <si>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</si>
  <si>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</si>
  <si>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</si>
  <si>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</si>
  <si>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</si>
  <si>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</si>
  <si>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</si>
  <si>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</si>
  <si>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</si>
  <si>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</si>
  <si>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</si>
  <si>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</si>
  <si>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</si>
  <si>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</si>
  <si>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</si>
  <si>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</si>
  <si>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</si>
  <si>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</si>
  <si>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</si>
  <si>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</si>
  <si>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</si>
  <si>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</si>
  <si>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</si>
  <si>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</si>
  <si>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</si>
  <si>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</si>
  <si>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</si>
  <si>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</si>
  <si>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</si>
  <si>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</si>
  <si>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</si>
  <si>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</si>
  <si>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</si>
  <si>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</si>
  <si>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</si>
  <si>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</si>
  <si>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</si>
  <si>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</si>
  <si>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</si>
  <si>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</si>
  <si>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</si>
  <si>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</si>
  <si>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</si>
  <si>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</si>
  <si>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</si>
  <si>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</si>
  <si>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</si>
  <si>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</si>
  <si>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</si>
  <si>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</si>
  <si>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</si>
  <si>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</si>
  <si>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</si>
  <si>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</si>
  <si>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</si>
  <si>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</si>
  <si>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</si>
  <si>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</si>
  <si>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</si>
  <si>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</si>
  <si>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</si>
  <si>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</si>
  <si>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</si>
  <si>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</si>
  <si>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</si>
  <si>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</si>
  <si>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</si>
  <si>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</si>
  <si>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</si>
  <si>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</si>
  <si>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</si>
  <si>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</si>
  <si>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</si>
  <si>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</si>
  <si>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</si>
  <si>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</si>
  <si>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</si>
  <si>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</si>
  <si>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</si>
  <si>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</si>
  <si>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</si>
  <si>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</si>
  <si>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</si>
  <si>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</si>
  <si>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</si>
  <si>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</si>
  <si>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</si>
  <si>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</si>
  <si>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</si>
  <si>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</si>
  <si>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</si>
  <si>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</si>
  <si>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</si>
  <si>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</si>
  <si>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</si>
  <si>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</si>
  <si>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</si>
  <si>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</si>
  <si>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</si>
  <si>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</si>
  <si>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</si>
  <si>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</si>
  <si>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</si>
  <si>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</si>
  <si>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</si>
  <si>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</si>
  <si>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</si>
  <si>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</si>
  <si>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</si>
  <si>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</si>
  <si>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</si>
  <si>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</si>
  <si>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</si>
  <si>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</si>
  <si>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</si>
  <si>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</si>
  <si>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</si>
  <si>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</si>
  <si>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</si>
  <si>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</si>
  <si>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</si>
  <si>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</si>
  <si>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</si>
  <si>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</si>
  <si>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</si>
  <si>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</si>
  <si>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</si>
  <si>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</si>
  <si>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</si>
  <si>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</si>
  <si>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</si>
  <si>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</si>
  <si>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</si>
  <si>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</si>
  <si>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</si>
  <si>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</si>
  <si>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</si>
  <si>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</si>
  <si>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</si>
  <si>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</si>
  <si>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</si>
  <si>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</si>
  <si>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</si>
  <si>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</si>
  <si>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</si>
  <si>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</si>
  <si>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</si>
  <si>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</si>
  <si>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</si>
  <si>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</si>
  <si>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</si>
  <si>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</si>
  <si>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</si>
  <si>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</si>
  <si>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</si>
  <si>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</si>
  <si>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</si>
  <si>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</si>
  <si>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</si>
  <si>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</si>
  <si>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</si>
  <si>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</si>
  <si>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</si>
  <si>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</si>
  <si>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</si>
  <si>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</si>
  <si>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</si>
  <si>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</si>
  <si>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</si>
  <si>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</si>
  <si>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</si>
  <si>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</si>
  <si>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</si>
  <si>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</si>
  <si>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</si>
  <si>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</si>
  <si>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</si>
  <si>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</si>
  <si>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</si>
  <si>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</si>
  <si>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</si>
  <si>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</si>
  <si>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</si>
  <si>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</si>
  <si>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</si>
  <si>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</si>
  <si>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</si>
  <si>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</si>
  <si>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</si>
  <si>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</si>
  <si>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</si>
  <si>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</si>
  <si>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</si>
  <si>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</si>
  <si>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</si>
  <si>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</si>
  <si>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</si>
  <si>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</si>
  <si>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</si>
  <si>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</si>
  <si>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</si>
  <si>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</si>
  <si>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</si>
  <si>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</si>
  <si>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</si>
  <si>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</si>
  <si>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</si>
  <si>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</si>
  <si>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</si>
  <si>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</si>
  <si>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</si>
  <si>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</si>
  <si>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</si>
  <si>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</si>
  <si>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</si>
  <si>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</si>
  <si>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</si>
  <si>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</si>
  <si>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</si>
  <si>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</si>
  <si>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</si>
  <si>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</si>
  <si>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</si>
  <si>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</si>
  <si>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</si>
  <si>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</si>
  <si>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</si>
  <si>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</si>
  <si>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</si>
  <si>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</si>
  <si>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</si>
  <si>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</si>
  <si>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</si>
  <si>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</si>
  <si>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</si>
  <si>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</si>
  <si>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</si>
  <si>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</si>
  <si>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</si>
  <si>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</si>
  <si>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</si>
  <si>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</si>
  <si>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</si>
  <si>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</si>
  <si>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</si>
  <si>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</si>
  <si>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</si>
  <si>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</si>
  <si>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</si>
  <si>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</si>
  <si>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</si>
  <si>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</si>
  <si>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</si>
  <si>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</si>
  <si>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</si>
  <si>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</si>
  <si>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</si>
  <si>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</si>
  <si>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</si>
  <si>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</si>
  <si>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</si>
  <si>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</si>
  <si>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</si>
  <si>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</si>
  <si>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</si>
  <si>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</si>
  <si>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</si>
  <si>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</si>
  <si>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</si>
  <si>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</si>
  <si>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</si>
  <si>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</si>
  <si>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</si>
  <si>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</si>
  <si>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</si>
  <si>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</si>
  <si>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</si>
  <si>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</si>
  <si>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</si>
  <si>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</si>
  <si>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</si>
  <si>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</si>
  <si>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</si>
  <si>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</si>
  <si>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</si>
  <si>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</si>
  <si>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</si>
  <si>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</si>
  <si>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</si>
  <si>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</si>
  <si>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</si>
  <si>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</si>
  <si>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</si>
  <si>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</si>
  <si>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</si>
  <si>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</si>
  <si>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</si>
  <si>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</si>
  <si>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</si>
  <si>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</si>
  <si>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</si>
  <si>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</si>
  <si>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</si>
  <si>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</si>
  <si>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</si>
  <si>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</si>
  <si>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</si>
  <si>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</si>
  <si>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</si>
  <si>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</si>
  <si>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</si>
  <si>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</si>
  <si>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</si>
  <si>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</si>
  <si>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</si>
  <si>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</si>
  <si>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</si>
  <si>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</si>
  <si>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</si>
  <si>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</si>
  <si>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</si>
  <si>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</si>
  <si>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</si>
  <si>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</si>
  <si>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</si>
  <si>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</si>
  <si>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</si>
  <si>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</si>
  <si>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</si>
  <si>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</si>
  <si>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</si>
  <si>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</si>
  <si>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</si>
  <si>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</si>
  <si>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</si>
  <si>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</si>
  <si>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</si>
  <si>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</si>
  <si>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</si>
  <si>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</si>
  <si>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</si>
  <si>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</si>
  <si>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</si>
  <si>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</si>
  <si>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</si>
  <si>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</si>
  <si>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</si>
  <si>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</si>
  <si>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</si>
  <si>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</si>
  <si>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</si>
  <si>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</si>
  <si>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</si>
  <si>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</si>
  <si>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</si>
  <si>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</si>
  <si>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</si>
  <si>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</si>
  <si>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</si>
  <si>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</si>
  <si>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</si>
  <si>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</si>
  <si>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</si>
  <si>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</si>
  <si>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</si>
  <si>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</si>
  <si>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</si>
  <si>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</si>
  <si>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</si>
  <si>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</si>
  <si>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</si>
  <si>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</si>
  <si>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</si>
  <si>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</si>
  <si>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</si>
  <si>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</si>
  <si>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</si>
  <si>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</si>
  <si>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</si>
  <si>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</si>
  <si>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</si>
  <si>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</si>
  <si>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</si>
  <si>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</si>
  <si>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</si>
  <si>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</si>
  <si>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</si>
  <si>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</si>
  <si>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</si>
  <si>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</si>
  <si>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</si>
  <si>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</si>
  <si>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</si>
  <si>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</si>
  <si>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</si>
  <si>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</si>
  <si>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</si>
  <si>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</si>
  <si>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</si>
  <si>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</si>
  <si>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</si>
  <si>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</si>
  <si>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</si>
  <si>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</si>
  <si>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</si>
  <si>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</si>
  <si>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</si>
  <si>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</si>
  <si>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</si>
  <si>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</si>
  <si>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</si>
  <si>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</si>
  <si>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</si>
  <si>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</si>
  <si>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</si>
  <si>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</si>
  <si>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</si>
  <si>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</si>
  <si>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</si>
  <si>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</si>
  <si>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</si>
  <si>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</si>
  <si>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</si>
  <si>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</si>
  <si>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</si>
  <si>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</si>
  <si>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</si>
  <si>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</si>
  <si>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</si>
  <si>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</si>
  <si>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</si>
  <si>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</si>
  <si>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</si>
  <si>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</si>
  <si>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</si>
  <si>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</si>
  <si>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</si>
  <si>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</si>
  <si>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</si>
  <si>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</si>
  <si>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</si>
  <si>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</si>
  <si>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</si>
  <si>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</si>
  <si>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</si>
  <si>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</si>
  <si>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</si>
  <si>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</si>
  <si>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</si>
  <si>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</si>
  <si>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</si>
  <si>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</si>
  <si>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</si>
  <si>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</si>
  <si>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</si>
  <si>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</si>
  <si>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</si>
  <si>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</si>
  <si>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</si>
  <si>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</si>
  <si>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</si>
  <si>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</si>
  <si>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</si>
  <si>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</si>
  <si>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</si>
  <si>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</si>
  <si>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</si>
  <si>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</si>
  <si>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</si>
  <si>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</si>
  <si>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</si>
  <si>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</si>
  <si>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</si>
  <si>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</si>
  <si>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</si>
  <si>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</si>
  <si>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</si>
  <si>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</si>
  <si>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</si>
  <si>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</si>
  <si>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</si>
  <si>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</si>
  <si>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</si>
  <si>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</si>
  <si>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</si>
  <si>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</si>
  <si>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</si>
  <si>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</si>
  <si>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</si>
  <si>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</si>
  <si>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</si>
  <si>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</si>
  <si>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</si>
  <si>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</si>
  <si>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</si>
  <si>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</si>
  <si>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</si>
  <si>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</si>
  <si>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</si>
  <si>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</si>
  <si>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</si>
  <si>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</si>
  <si>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</si>
  <si>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</si>
  <si>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</si>
  <si>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</si>
  <si>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</si>
  <si>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</si>
  <si>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</si>
  <si>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</si>
  <si>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</si>
  <si>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</si>
  <si>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</si>
  <si>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</si>
  <si>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</si>
  <si>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</si>
  <si>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</si>
  <si>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</si>
  <si>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</si>
  <si>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</si>
  <si>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</si>
  <si>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</si>
  <si>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</si>
  <si>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</si>
  <si>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</si>
  <si>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</si>
  <si>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</si>
  <si>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</si>
  <si>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</si>
  <si>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</si>
  <si>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</si>
  <si>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</si>
  <si>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</si>
  <si>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</si>
  <si>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</si>
  <si>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</si>
  <si>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</si>
  <si>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</si>
  <si>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</si>
  <si>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</si>
  <si>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</si>
  <si>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</si>
  <si>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</si>
  <si>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</si>
  <si>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</si>
  <si>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</si>
  <si>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</si>
  <si>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</si>
  <si>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</si>
  <si>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</si>
  <si>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</si>
  <si>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</si>
  <si>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</si>
  <si>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</si>
  <si>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</si>
  <si>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</si>
  <si>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</si>
  <si>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</si>
  <si>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</si>
  <si>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</si>
  <si>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</si>
  <si>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</si>
  <si>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</si>
  <si>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</si>
  <si>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</si>
  <si>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</si>
  <si>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</si>
  <si>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</si>
  <si>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</si>
  <si>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</si>
  <si>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</si>
  <si>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</si>
  <si>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</si>
  <si>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</si>
  <si>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</si>
  <si>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</si>
  <si>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</si>
  <si>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</si>
  <si>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</si>
  <si>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</si>
  <si>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</si>
  <si>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</si>
  <si>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</si>
  <si>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</si>
  <si>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</si>
  <si>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</si>
  <si>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</si>
  <si>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</si>
  <si>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</si>
  <si>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</si>
  <si>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</si>
  <si>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</si>
  <si>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</si>
  <si>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</si>
  <si>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</si>
  <si>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</si>
  <si>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</si>
  <si>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</si>
  <si>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</si>
  <si>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</si>
  <si>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</si>
  <si>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</si>
  <si>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</si>
  <si>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</si>
  <si>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</si>
  <si>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</si>
  <si>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</si>
  <si>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</si>
  <si>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</si>
  <si>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</si>
  <si>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</si>
  <si>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</si>
  <si>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</si>
  <si>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</si>
  <si>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</si>
  <si>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</si>
  <si>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</si>
  <si>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</si>
  <si>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</si>
  <si>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</si>
  <si>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</si>
  <si>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</si>
  <si>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</si>
  <si>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</si>
  <si>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</si>
  <si>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</si>
  <si>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</si>
  <si>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</si>
  <si>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</si>
  <si>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</si>
  <si>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</si>
  <si>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</si>
  <si>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</si>
  <si>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</si>
  <si>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</si>
  <si>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</si>
  <si>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</si>
  <si>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</si>
  <si>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</si>
  <si>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</si>
  <si>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</si>
  <si>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</si>
  <si>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</si>
  <si>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</si>
  <si>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</si>
  <si>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</si>
  <si>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</si>
  <si>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</si>
  <si>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</si>
  <si>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</si>
  <si>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</si>
  <si>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</si>
  <si>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</si>
  <si>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</si>
  <si>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</si>
  <si>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</si>
  <si>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</si>
  <si>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</si>
  <si>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</si>
  <si>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</si>
  <si>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</si>
  <si>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</si>
  <si>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</si>
  <si>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</si>
  <si>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</si>
  <si>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</si>
  <si>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</si>
  <si>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</si>
  <si>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</si>
  <si>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</si>
  <si>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</si>
  <si>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</si>
  <si>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</si>
  <si>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</si>
  <si>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</si>
  <si>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</si>
  <si>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</si>
  <si>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</si>
  <si>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</si>
  <si>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</si>
  <si>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</si>
  <si>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</si>
  <si>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</si>
  <si>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</si>
  <si>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</si>
  <si>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</si>
  <si>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</si>
  <si>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</si>
  <si>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</si>
  <si>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</si>
  <si>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</si>
  <si>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</si>
  <si>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</si>
  <si>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</si>
  <si>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</si>
  <si>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</si>
  <si>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</si>
  <si>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</si>
  <si>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</si>
  <si>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</si>
  <si>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</si>
  <si>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</si>
  <si>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</si>
  <si>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</si>
  <si>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</si>
  <si>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</si>
  <si>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</si>
  <si>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</si>
  <si>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</si>
  <si>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</si>
  <si>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</si>
  <si>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</si>
  <si>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</si>
  <si>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</si>
  <si>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</si>
  <si>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</si>
  <si>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</si>
  <si>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</si>
  <si>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</si>
  <si>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</si>
  <si>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</si>
  <si>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</si>
  <si>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</si>
  <si>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</si>
  <si>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</si>
  <si>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</si>
  <si>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</si>
  <si>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</si>
  <si>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</si>
  <si>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</si>
  <si>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</si>
  <si>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</si>
  <si>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</si>
  <si>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</si>
  <si>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</si>
  <si>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</si>
  <si>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</si>
  <si>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</si>
  <si>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</si>
  <si>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</si>
  <si>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</si>
  <si>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</si>
  <si>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</si>
  <si>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</si>
  <si>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</si>
  <si>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</si>
  <si>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</si>
  <si>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</si>
  <si>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</si>
  <si>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</si>
  <si>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</si>
  <si>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</si>
  <si>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</si>
  <si>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</si>
  <si>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</si>
  <si>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</si>
  <si>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</si>
  <si>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</si>
  <si>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</si>
  <si>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</si>
  <si>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</si>
  <si>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</si>
  <si>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</si>
  <si>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</si>
  <si>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</si>
  <si>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</si>
  <si>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</si>
  <si>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</si>
  <si>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</si>
  <si>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</si>
  <si>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</si>
  <si>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</si>
  <si>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</si>
  <si>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</si>
  <si>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</si>
  <si>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</si>
  <si>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</si>
  <si>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</si>
  <si>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</si>
  <si>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</si>
  <si>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</si>
  <si>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</si>
  <si>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</si>
  <si>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</si>
  <si>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</si>
  <si>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</si>
  <si>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</si>
  <si>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</si>
  <si>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</si>
  <si>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</si>
  <si>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</si>
  <si>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</si>
  <si>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</si>
  <si>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</si>
  <si>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</si>
  <si>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</si>
  <si>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</si>
  <si>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</si>
  <si>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</si>
  <si>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</si>
  <si>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</si>
  <si>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</si>
  <si>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</si>
  <si>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</si>
  <si>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</si>
  <si>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</si>
  <si>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</si>
  <si>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</si>
  <si>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</si>
  <si>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</si>
  <si>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</si>
  <si>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</si>
  <si>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</si>
  <si>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</si>
  <si>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</si>
  <si>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</si>
  <si>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</si>
  <si>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</si>
  <si>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</si>
  <si>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</si>
  <si>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</si>
  <si>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</si>
  <si>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</si>
  <si>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</si>
  <si>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</si>
  <si>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</si>
  <si>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</si>
  <si>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</si>
  <si>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</si>
  <si>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</si>
  <si>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</si>
  <si>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</si>
  <si>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</si>
  <si>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</si>
  <si>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</si>
  <si>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</si>
  <si>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</si>
  <si>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</si>
  <si>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</si>
  <si>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</si>
  <si>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</si>
  <si>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</si>
  <si>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</si>
  <si>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</si>
  <si>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</si>
  <si>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</si>
  <si>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</si>
  <si>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</si>
  <si>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</si>
  <si>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</si>
  <si>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</si>
  <si>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</si>
  <si>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</si>
  <si>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</si>
  <si>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</si>
  <si>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</si>
  <si>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</si>
  <si>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</si>
  <si>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</si>
  <si>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</si>
  <si>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</si>
  <si>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</si>
  <si>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</si>
  <si>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</si>
  <si>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</si>
  <si>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</si>
  <si>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</si>
  <si>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</si>
  <si>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</si>
  <si>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</si>
  <si>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</si>
  <si>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</si>
  <si>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</si>
  <si>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</si>
  <si>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</si>
  <si>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</si>
  <si>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</si>
  <si>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</si>
  <si>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</si>
  <si>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</si>
  <si>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</si>
  <si>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</si>
  <si>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</si>
  <si>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</si>
  <si>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</si>
  <si>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</si>
  <si>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</si>
  <si>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</si>
  <si>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</si>
  <si>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</si>
  <si>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</si>
  <si>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</si>
  <si>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</si>
  <si>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</si>
  <si>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</si>
  <si>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</si>
  <si>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</si>
  <si>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</si>
  <si>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</si>
  <si>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</si>
  <si>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</si>
  <si>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</si>
  <si>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</si>
  <si>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</si>
  <si>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</si>
  <si>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</si>
  <si>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</si>
  <si>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</si>
  <si>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</si>
  <si>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</si>
  <si>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</si>
  <si>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</si>
  <si>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</si>
  <si>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</si>
  <si>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</si>
  <si>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</si>
  <si>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</si>
  <si>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</si>
  <si>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</si>
  <si>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</si>
  <si>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</si>
  <si>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</si>
  <si>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</si>
  <si>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</si>
  <si>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</si>
  <si>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</si>
  <si>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</si>
  <si>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</si>
  <si>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</si>
  <si>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</si>
  <si>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</si>
  <si>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</si>
  <si>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</si>
  <si>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</si>
  <si>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</si>
  <si>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</si>
  <si>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</si>
  <si>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</si>
  <si>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</si>
  <si>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</si>
  <si>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</si>
  <si>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</si>
  <si>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</si>
  <si>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</si>
  <si>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</si>
  <si>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</si>
  <si>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</si>
  <si>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</si>
  <si>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</si>
  <si>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</si>
  <si>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</si>
  <si>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</si>
  <si>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</si>
  <si>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</si>
  <si>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</si>
  <si>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</si>
  <si>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</si>
  <si>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</si>
  <si>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</si>
  <si>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</si>
  <si>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</si>
  <si>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</si>
  <si>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</si>
  <si>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</si>
  <si>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</si>
  <si>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</si>
  <si>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</si>
  <si>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</si>
  <si>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</si>
  <si>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</si>
  <si>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</si>
  <si>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</si>
  <si>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</si>
  <si>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</si>
  <si>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</si>
  <si>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</si>
  <si>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</si>
  <si>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</si>
  <si>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</si>
  <si>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</si>
  <si>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</si>
  <si>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</si>
  <si>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</si>
  <si>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</si>
  <si>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</si>
  <si>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</si>
  <si>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</si>
  <si>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</si>
  <si>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</si>
  <si>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</si>
  <si>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</si>
  <si>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</si>
  <si>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</si>
  <si>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</si>
  <si>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</si>
  <si>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</si>
  <si>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</si>
  <si>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</si>
  <si>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</si>
  <si>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</si>
  <si>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</si>
  <si>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</si>
  <si>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</si>
  <si>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</si>
  <si>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</si>
  <si>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</si>
  <si>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</si>
  <si>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</si>
  <si>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</si>
  <si>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</si>
  <si>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</si>
  <si>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</si>
  <si>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</si>
  <si>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</si>
  <si>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</si>
  <si>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</si>
  <si>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</si>
  <si>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</si>
  <si>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</si>
  <si>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</si>
  <si>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</si>
  <si>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</si>
  <si>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</si>
  <si>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</si>
  <si>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</si>
  <si>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</si>
  <si>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</si>
  <si>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</si>
  <si>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</si>
  <si>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</si>
  <si>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</si>
  <si>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</si>
  <si>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</si>
  <si>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</si>
  <si>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</si>
  <si>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</si>
  <si>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</si>
  <si>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</si>
  <si>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</si>
  <si>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</si>
  <si>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</si>
  <si>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</si>
  <si>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</si>
  <si>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</si>
  <si>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</si>
  <si>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</si>
  <si>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</si>
  <si>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</si>
  <si>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</si>
  <si>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</si>
  <si>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</si>
  <si>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</si>
  <si>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</si>
  <si>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</si>
  <si>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</si>
  <si>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</si>
  <si>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</si>
  <si>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</si>
  <si>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</si>
  <si>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</si>
  <si>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</si>
  <si>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</si>
  <si>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</si>
  <si>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</si>
  <si>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</si>
  <si>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</si>
  <si>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</si>
  <si>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</si>
  <si>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</si>
  <si>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</si>
  <si>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</si>
  <si>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</si>
  <si>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</si>
  <si>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</si>
  <si>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</si>
  <si>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</si>
  <si>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</si>
  <si>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</si>
  <si>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</si>
  <si>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</si>
  <si>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</si>
  <si>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</si>
  <si>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</si>
  <si>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</si>
  <si>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</si>
  <si>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</si>
  <si>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</si>
  <si>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</si>
  <si>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</si>
  <si>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</si>
  <si>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</si>
  <si>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</si>
  <si>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</si>
  <si>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</si>
  <si>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</si>
  <si>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</si>
  <si>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</si>
  <si>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</si>
  <si>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</si>
  <si>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</si>
  <si>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</si>
  <si>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</si>
  <si>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</si>
  <si>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</si>
  <si>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</si>
  <si>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</si>
  <si>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</si>
  <si>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</si>
  <si>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</si>
  <si>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</si>
  <si>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</si>
  <si>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</si>
  <si>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</si>
  <si>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</si>
  <si>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</si>
  <si>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</si>
  <si>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</si>
  <si>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</si>
  <si>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</si>
  <si>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</si>
  <si>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</si>
  <si>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</si>
  <si>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</si>
  <si>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</si>
  <si>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</si>
  <si>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</si>
  <si>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</si>
  <si>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</si>
  <si>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</si>
  <si>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</si>
  <si>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</si>
  <si>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</si>
  <si>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</si>
  <si>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</si>
  <si>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</si>
  <si>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</si>
  <si>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</si>
  <si>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</si>
  <si>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</si>
  <si>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</si>
  <si>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</si>
  <si>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</si>
  <si>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</si>
  <si>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</si>
  <si>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</si>
  <si>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</si>
  <si>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</si>
  <si>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</si>
  <si>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</si>
  <si>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</si>
  <si>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</si>
  <si>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</si>
  <si>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</si>
  <si>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</si>
  <si>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</si>
  <si>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</si>
  <si>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</si>
  <si>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</si>
  <si>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</si>
  <si>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</si>
  <si>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</si>
  <si>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</si>
  <si>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</si>
  <si>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</si>
  <si>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</si>
  <si>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</si>
  <si>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</si>
  <si>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</si>
  <si>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</si>
  <si>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</si>
  <si>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</si>
  <si>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</si>
  <si>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</si>
  <si>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</si>
  <si>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</si>
  <si>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</si>
  <si>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</si>
  <si>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</si>
  <si>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</si>
  <si>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</si>
  <si>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</si>
  <si>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</si>
  <si>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</si>
  <si>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</si>
  <si>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</si>
  <si>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</si>
  <si>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</si>
  <si>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</si>
  <si>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</si>
  <si>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</si>
  <si>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</si>
  <si>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</si>
  <si>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</si>
  <si>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</si>
  <si>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</si>
  <si>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</si>
  <si>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</si>
  <si>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</si>
  <si>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</si>
  <si>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</si>
  <si>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</si>
  <si>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</si>
  <si>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</si>
  <si>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</si>
  <si>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</si>
  <si>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</si>
  <si>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</si>
  <si>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</si>
  <si>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</si>
  <si>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</si>
  <si>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</si>
  <si>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</si>
  <si>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</si>
  <si>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</si>
  <si>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</si>
  <si>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</si>
  <si>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</si>
  <si>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</si>
  <si>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</si>
  <si>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</si>
  <si>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</si>
  <si>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</si>
  <si>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</si>
  <si>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</si>
  <si>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</si>
  <si>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</si>
  <si>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</si>
  <si>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</si>
  <si>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</si>
  <si>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</si>
  <si>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</si>
  <si>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</si>
  <si>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</si>
  <si>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</si>
  <si>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</si>
  <si>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</si>
  <si>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</si>
  <si>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</si>
  <si>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</si>
  <si>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</si>
  <si>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</si>
  <si>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</si>
  <si>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</si>
  <si>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</si>
  <si>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</si>
  <si>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</si>
  <si>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</si>
  <si>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</si>
  <si>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</si>
  <si>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</si>
  <si>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</si>
  <si>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</si>
  <si>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</si>
  <si>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</si>
  <si>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</si>
  <si>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</si>
  <si>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</si>
  <si>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</si>
  <si>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</si>
  <si>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</si>
  <si>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</si>
  <si>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</si>
  <si>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</si>
  <si>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</si>
  <si>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</si>
  <si>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</si>
  <si>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</si>
  <si>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</si>
  <si>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</si>
  <si>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</si>
  <si>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</si>
  <si>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</si>
  <si>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</si>
  <si>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</si>
  <si>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</si>
  <si>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</si>
  <si>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</si>
  <si>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</si>
  <si>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</si>
  <si>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</si>
  <si>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</si>
  <si>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</si>
  <si>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</si>
  <si>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</si>
  <si>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</si>
  <si>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</si>
  <si>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</si>
  <si>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</si>
  <si>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</si>
  <si>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</si>
  <si>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</si>
  <si>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</si>
  <si>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</si>
  <si>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</si>
  <si>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</si>
  <si>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</si>
  <si>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</si>
  <si>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</si>
  <si>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</si>
  <si>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</si>
  <si>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</si>
  <si>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</si>
  <si>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</si>
  <si>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</si>
  <si>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</si>
  <si>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</si>
  <si>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</si>
  <si>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</si>
  <si>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</si>
  <si>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</si>
  <si>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</si>
  <si>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</si>
  <si>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</si>
  <si>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</si>
  <si>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</si>
  <si>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</si>
  <si>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</si>
  <si>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</si>
  <si>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</si>
  <si>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</si>
  <si>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</si>
  <si>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</si>
  <si>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</si>
  <si>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</si>
  <si>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</si>
  <si>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</si>
  <si>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</si>
  <si>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</si>
  <si>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</si>
  <si>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</si>
  <si>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</si>
  <si>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</si>
  <si>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</si>
  <si>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</si>
  <si>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</si>
  <si>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</si>
  <si>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</si>
  <si>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</si>
  <si>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</si>
  <si>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</si>
  <si>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</si>
  <si>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</si>
  <si>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</si>
  <si>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</si>
  <si>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</si>
  <si>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</si>
  <si>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</si>
  <si>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</si>
  <si>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</si>
  <si>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</si>
  <si>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</si>
  <si>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</si>
  <si>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</si>
  <si>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</si>
  <si>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</si>
  <si>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</si>
  <si>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</si>
  <si>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</si>
  <si>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</si>
  <si>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</si>
  <si>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</si>
  <si>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</si>
  <si>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</si>
  <si>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</si>
  <si>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</si>
  <si>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</si>
  <si>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</si>
  <si>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</si>
  <si>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</si>
  <si>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</si>
  <si>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</si>
  <si>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</si>
  <si>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</si>
  <si>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</si>
  <si>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</si>
  <si>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</si>
  <si>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</si>
  <si>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</si>
  <si>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</si>
  <si>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</si>
  <si>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</si>
  <si>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</si>
  <si>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</si>
  <si>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</si>
  <si>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</si>
  <si>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</si>
  <si>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</si>
  <si>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</si>
  <si>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</si>
  <si>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</si>
  <si>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</si>
  <si>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</si>
  <si>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</si>
  <si>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</si>
  <si>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</si>
  <si>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</si>
  <si>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</si>
  <si>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</si>
  <si>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</si>
  <si>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</si>
  <si>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</si>
  <si>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</si>
  <si>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</si>
  <si>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</si>
  <si>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</si>
  <si>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</si>
  <si>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</si>
  <si>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</si>
  <si>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</si>
  <si>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</si>
  <si>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</si>
  <si>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</si>
  <si>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</si>
  <si>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</si>
  <si>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</si>
  <si>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</si>
  <si>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</si>
  <si>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</si>
  <si>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</si>
  <si>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</si>
  <si>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</si>
  <si>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</si>
  <si>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</si>
  <si>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</si>
  <si>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</si>
  <si>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</si>
  <si>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</si>
  <si>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</si>
  <si>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</si>
  <si>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</si>
  <si>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</si>
  <si>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</si>
  <si>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</si>
  <si>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</si>
  <si>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</si>
  <si>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</si>
  <si>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</si>
  <si>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</si>
  <si>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</si>
  <si>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</si>
  <si>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</si>
  <si>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</si>
  <si>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</si>
  <si>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</si>
  <si>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</si>
  <si>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</si>
  <si>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</si>
  <si>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</si>
  <si>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</si>
  <si>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</si>
  <si>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</si>
  <si>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</si>
  <si>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</si>
  <si>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</si>
  <si>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</si>
  <si>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</si>
  <si>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</si>
  <si>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</si>
  <si>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</si>
  <si>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</si>
  <si>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</si>
  <si>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</si>
  <si>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</si>
  <si>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</si>
  <si>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</si>
  <si>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</si>
  <si>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</si>
  <si>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</si>
  <si>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</si>
  <si>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</si>
  <si>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</si>
  <si>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</si>
  <si>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</si>
  <si>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</si>
  <si>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</si>
  <si>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</si>
  <si>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</si>
  <si>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</si>
  <si>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</si>
  <si>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</si>
  <si>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</si>
  <si>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</si>
  <si>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</si>
  <si>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</si>
  <si>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</si>
  <si>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</si>
  <si>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</si>
  <si>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</si>
  <si>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</si>
  <si>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</si>
  <si>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</si>
  <si>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</si>
  <si>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</si>
  <si>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</si>
  <si>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</si>
  <si>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</si>
  <si>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</si>
  <si>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</si>
  <si>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</si>
  <si>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</si>
  <si>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</si>
  <si>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</si>
  <si>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</si>
  <si>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</si>
  <si>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</si>
  <si>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</si>
  <si>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</si>
  <si>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</si>
  <si>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</si>
  <si>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</si>
  <si>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</si>
  <si>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</si>
  <si>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</si>
  <si>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</si>
  <si>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</si>
  <si>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</si>
  <si>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</si>
  <si>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</si>
  <si>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</si>
  <si>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</si>
  <si>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</si>
  <si>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</si>
  <si>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</si>
  <si>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</si>
  <si>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</si>
  <si>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</si>
  <si>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</si>
  <si>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</si>
  <si>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</si>
  <si>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</si>
  <si>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</si>
  <si>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</si>
  <si>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</si>
  <si>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</si>
  <si>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</si>
  <si>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</si>
  <si>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</si>
  <si>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</si>
  <si>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</si>
  <si>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</si>
  <si>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</si>
  <si>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</si>
  <si>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</si>
  <si>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</si>
  <si>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</si>
  <si>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</si>
  <si>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</si>
  <si>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</si>
  <si>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</si>
  <si>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</si>
  <si>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</si>
  <si>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</si>
  <si>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</si>
  <si>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</si>
  <si>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</si>
  <si>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</si>
  <si>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</si>
  <si>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</si>
  <si>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</si>
  <si>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</si>
  <si>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</si>
  <si>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</si>
  <si>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</si>
  <si>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</si>
  <si>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</si>
  <si>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</si>
  <si>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</si>
  <si>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</si>
  <si>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</si>
  <si>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</si>
  <si>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</si>
  <si>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</si>
  <si>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</si>
  <si>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</si>
  <si>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</si>
  <si>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</si>
  <si>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</si>
  <si>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</si>
  <si>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</si>
  <si>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</si>
  <si>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</si>
  <si>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</si>
  <si>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</si>
  <si>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</si>
  <si>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</si>
  <si>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</si>
  <si>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</si>
  <si>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</si>
  <si>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</si>
  <si>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</si>
  <si>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</si>
  <si>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</si>
  <si>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</si>
  <si>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</si>
  <si>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</si>
  <si>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</si>
  <si>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</si>
  <si>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</si>
  <si>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</si>
  <si>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</si>
  <si>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</si>
  <si>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</si>
  <si>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</si>
  <si>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</si>
  <si>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</si>
  <si>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</si>
  <si>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</si>
  <si>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</si>
  <si>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</si>
  <si>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</si>
  <si>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</si>
  <si>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</si>
  <si>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</si>
  <si>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</si>
  <si>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</si>
  <si>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</si>
  <si>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</si>
  <si>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</si>
  <si>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</si>
  <si>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</si>
  <si>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</si>
  <si>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</si>
  <si>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</si>
  <si>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</si>
  <si>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</si>
  <si>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</si>
  <si>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</si>
  <si>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</si>
  <si>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</si>
  <si>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</si>
  <si>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</si>
  <si>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</si>
  <si>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</si>
  <si>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</si>
  <si>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</si>
  <si>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</si>
  <si>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</si>
  <si>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</si>
  <si>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</si>
  <si>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</si>
  <si>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</si>
  <si>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</si>
  <si>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</si>
  <si>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</si>
  <si>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</si>
  <si>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</si>
  <si>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</si>
  <si>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</si>
  <si>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</si>
  <si>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</si>
  <si>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</si>
  <si>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</si>
  <si>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</si>
  <si>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</si>
  <si>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</si>
  <si>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</si>
  <si>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</si>
  <si>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</si>
  <si>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</si>
  <si>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</si>
  <si>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</si>
  <si>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</si>
  <si>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</si>
  <si>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</si>
  <si>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</si>
  <si>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</si>
  <si>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</si>
  <si>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</si>
  <si>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</si>
  <si>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</si>
  <si>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</si>
  <si>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</si>
  <si>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</si>
  <si>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</si>
  <si>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</si>
  <si>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</si>
  <si>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</si>
  <si>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</si>
  <si>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</si>
  <si>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</si>
  <si>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</si>
  <si>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</si>
  <si>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</si>
  <si>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</si>
  <si>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</si>
  <si>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</si>
  <si>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</si>
  <si>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</si>
  <si>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</si>
  <si>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</si>
  <si>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</si>
  <si>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</si>
  <si>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</si>
  <si>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</si>
  <si>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</si>
  <si>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</si>
  <si>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</si>
  <si>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</si>
  <si>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</si>
  <si>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</si>
  <si>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</si>
  <si>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</si>
  <si>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</si>
  <si>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</si>
  <si>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</si>
  <si>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</si>
  <si>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</si>
  <si>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</si>
  <si>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</si>
  <si>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</si>
  <si>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</si>
  <si>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</si>
  <si>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</si>
  <si>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</si>
  <si>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</si>
  <si>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</si>
  <si>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</si>
  <si>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</si>
  <si>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</si>
  <si>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</si>
  <si>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</si>
  <si>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</si>
  <si>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</si>
  <si>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</si>
  <si>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</si>
  <si>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</si>
  <si>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</si>
  <si>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</si>
  <si>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</si>
  <si>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</si>
  <si>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</si>
  <si>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</si>
  <si>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</si>
  <si>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</si>
  <si>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</si>
  <si>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</si>
  <si>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</si>
  <si>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</si>
  <si>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</si>
  <si>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</si>
  <si>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</si>
  <si>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</si>
  <si>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</si>
  <si>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</si>
  <si>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</si>
  <si>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</si>
  <si>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</si>
  <si>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</si>
  <si>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</si>
  <si>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</si>
  <si>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</si>
  <si>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</si>
  <si>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</si>
  <si>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</si>
  <si>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</si>
  <si>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</si>
  <si>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</si>
  <si>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</si>
  <si>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</si>
  <si>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</si>
  <si>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</si>
  <si>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</si>
  <si>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</si>
  <si>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</si>
  <si>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</si>
  <si>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</si>
  <si>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</si>
  <si>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</si>
  <si>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</si>
  <si>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</si>
  <si>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</si>
  <si>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</si>
  <si>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</si>
  <si>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</si>
  <si>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</si>
  <si>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</si>
  <si>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</si>
  <si>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</si>
  <si>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</si>
  <si>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</si>
  <si>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</si>
  <si>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</si>
  <si>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</si>
  <si>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</si>
  <si>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</si>
  <si>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</si>
  <si>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</si>
  <si>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</si>
  <si>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</si>
  <si>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</si>
  <si>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</si>
  <si>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</si>
  <si>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</si>
  <si>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</si>
  <si>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</si>
  <si>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</si>
  <si>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</si>
  <si>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</si>
  <si>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</si>
  <si>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</si>
  <si>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</si>
  <si>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</si>
  <si>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</si>
  <si>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</si>
  <si>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</si>
  <si>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</si>
  <si>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</si>
  <si>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</si>
  <si>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</si>
  <si>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</si>
  <si>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</si>
  <si>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</si>
  <si>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</si>
  <si>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</si>
  <si>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</si>
  <si>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</si>
  <si>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</si>
  <si>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</si>
  <si>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</si>
  <si>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</si>
  <si>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</si>
  <si>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</si>
  <si>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</si>
  <si>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</si>
  <si>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</si>
  <si>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</si>
  <si>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</si>
  <si>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</si>
  <si>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</si>
  <si>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</si>
  <si>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</si>
  <si>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</si>
  <si>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</si>
  <si>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</si>
  <si>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</si>
  <si>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</si>
  <si>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</si>
  <si>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</si>
  <si>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</si>
  <si>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</si>
  <si>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</si>
  <si>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</si>
  <si>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</si>
  <si>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</si>
  <si>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</si>
  <si>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</si>
  <si>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</si>
  <si>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</si>
  <si>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</si>
  <si>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</si>
  <si>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</si>
  <si>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</si>
  <si>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</si>
  <si>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</si>
  <si>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</si>
  <si>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</si>
  <si>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</si>
  <si>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</si>
  <si>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</si>
  <si>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</si>
  <si>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</si>
  <si>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</si>
  <si>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</si>
  <si>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</si>
  <si>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</si>
  <si>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</si>
  <si>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</si>
  <si>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</si>
  <si>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</si>
  <si>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</si>
  <si>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</si>
  <si>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</si>
  <si>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</si>
  <si>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</si>
  <si>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</si>
  <si>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</si>
  <si>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</si>
  <si>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</si>
  <si>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</si>
  <si>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</si>
  <si>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</si>
  <si>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</si>
  <si>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</si>
  <si>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</si>
  <si>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</si>
  <si>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</si>
  <si>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</si>
  <si>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</si>
  <si>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</si>
  <si>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</si>
  <si>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</si>
  <si>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</si>
  <si>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</si>
  <si>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</si>
  <si>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</si>
  <si>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</si>
  <si>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</si>
  <si>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</si>
  <si>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</si>
  <si>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</si>
  <si>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</si>
  <si>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</si>
  <si>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</si>
  <si>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</si>
  <si>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</si>
  <si>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</si>
  <si>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</si>
  <si>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</si>
  <si>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</si>
  <si>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</si>
  <si>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</si>
  <si>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</si>
  <si>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</si>
  <si>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</si>
  <si>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</si>
  <si>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</si>
  <si>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</si>
  <si>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</si>
  <si>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</si>
  <si>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</si>
  <si>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</si>
  <si>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</si>
  <si>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</si>
  <si>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</si>
  <si>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</si>
  <si>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</si>
  <si>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</si>
  <si>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</si>
  <si>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</si>
  <si>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</si>
  <si>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</si>
  <si>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</si>
  <si>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</si>
  <si>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</si>
  <si>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</si>
  <si>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</si>
  <si>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</si>
  <si>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</si>
  <si>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</si>
  <si>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</si>
  <si>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</si>
  <si>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</si>
  <si>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</si>
  <si>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</si>
  <si>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</si>
  <si>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</si>
  <si>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</si>
  <si>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</si>
  <si>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</si>
  <si>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</si>
  <si>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</si>
  <si>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</si>
  <si>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</si>
  <si>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</si>
  <si>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</si>
  <si>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</si>
  <si>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</si>
  <si>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</si>
  <si>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</si>
  <si>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</si>
  <si>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</si>
  <si>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</si>
  <si>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</si>
  <si>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</si>
  <si>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</si>
  <si>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</si>
  <si>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</si>
  <si>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</si>
  <si>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</si>
  <si>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</si>
  <si>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</si>
  <si>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</si>
  <si>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</si>
  <si>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</si>
  <si>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</si>
  <si>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</si>
  <si>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</si>
  <si>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</si>
  <si>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</si>
  <si>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</si>
  <si>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</si>
  <si>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</si>
  <si>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</si>
  <si>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</si>
  <si>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</si>
  <si>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</si>
  <si>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</si>
  <si>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</si>
  <si>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</si>
  <si>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</si>
  <si>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</si>
  <si>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</si>
  <si>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</si>
  <si>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</si>
  <si>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</si>
  <si>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</si>
  <si>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</si>
  <si>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</si>
  <si>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</si>
  <si>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</si>
  <si>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</si>
  <si>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</si>
  <si>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</si>
  <si>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</si>
  <si>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</si>
  <si>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</si>
  <si>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</si>
  <si>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</si>
  <si>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</si>
  <si>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</si>
  <si>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</si>
  <si>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</si>
  <si>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</si>
  <si>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</si>
  <si>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</si>
  <si>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</si>
  <si>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</si>
  <si>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</si>
  <si>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</si>
  <si>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</si>
  <si>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</si>
  <si>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</si>
  <si>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</si>
  <si>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</si>
  <si>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</si>
  <si>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</si>
  <si>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</si>
  <si>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</si>
  <si>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</si>
  <si>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</si>
  <si>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</si>
  <si>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</si>
  <si>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</si>
  <si>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</si>
  <si>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</si>
  <si>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</si>
  <si>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</si>
  <si>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</si>
  <si>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</si>
  <si>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</si>
  <si>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</si>
  <si>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</si>
  <si>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</si>
  <si>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</si>
  <si>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</si>
  <si>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</si>
  <si>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</si>
  <si>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</si>
  <si>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</si>
  <si>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</si>
  <si>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</si>
  <si>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</si>
  <si>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</si>
  <si>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</si>
  <si>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</si>
  <si>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</si>
  <si>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</si>
  <si>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</si>
  <si>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</si>
  <si>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</si>
  <si>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</si>
  <si>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</si>
  <si>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</si>
  <si>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</si>
  <si>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</si>
  <si>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</si>
  <si>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</si>
  <si>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</si>
  <si>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</si>
  <si>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</si>
  <si>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</si>
  <si>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</si>
  <si>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</si>
  <si>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</si>
  <si>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</si>
  <si>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</si>
  <si>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</si>
  <si>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</si>
  <si>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</si>
  <si>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</si>
  <si>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</si>
  <si>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</si>
  <si>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</si>
  <si>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</si>
  <si>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</si>
  <si>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</si>
  <si>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</si>
  <si>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</si>
  <si>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</si>
  <si>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</si>
  <si>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</si>
  <si>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</si>
  <si>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</si>
  <si>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</si>
  <si>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</si>
  <si>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</si>
  <si>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</si>
  <si>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</si>
  <si>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</si>
  <si>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</si>
  <si>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</si>
  <si>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</si>
  <si>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</si>
  <si>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</si>
  <si>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</si>
  <si>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</si>
  <si>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</si>
  <si>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</si>
  <si>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</si>
  <si>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</si>
  <si>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</si>
  <si>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</si>
  <si>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</si>
  <si>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</si>
  <si>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</si>
  <si>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</si>
  <si>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</si>
  <si>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</si>
  <si>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</si>
  <si>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</si>
  <si>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</si>
  <si>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</si>
  <si>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</si>
  <si>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</si>
  <si>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</si>
  <si>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</si>
  <si>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</si>
  <si>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</si>
  <si>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</si>
  <si>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</si>
  <si>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</si>
  <si>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</si>
  <si>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</si>
  <si>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</si>
  <si>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</si>
  <si>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</si>
  <si>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</si>
  <si>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</si>
  <si>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</si>
  <si>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</si>
  <si>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</si>
  <si>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</si>
  <si>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</si>
  <si>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</si>
  <si>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</si>
  <si>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</si>
  <si>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</si>
  <si>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</si>
  <si>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</si>
  <si>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</si>
  <si>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</si>
  <si>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</si>
  <si>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</si>
  <si>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</si>
  <si>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</si>
  <si>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</si>
  <si>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</si>
  <si>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</si>
  <si>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</si>
  <si>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</si>
  <si>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</si>
  <si>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</si>
  <si>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</si>
  <si>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</si>
  <si>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</si>
  <si>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</si>
  <si>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</si>
  <si>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</si>
  <si>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</si>
  <si>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</si>
  <si>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</si>
  <si>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</si>
  <si>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</si>
  <si>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</si>
  <si>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</si>
  <si>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</si>
  <si>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</si>
  <si>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</si>
  <si>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</si>
  <si>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</si>
  <si>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</si>
  <si>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</si>
  <si>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</si>
  <si>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</si>
  <si>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</si>
  <si>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</si>
  <si>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</si>
  <si>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</si>
  <si>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</si>
  <si>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</si>
  <si>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</si>
  <si>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</si>
  <si>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</si>
  <si>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</si>
  <si>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</si>
  <si>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</si>
  <si>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</si>
  <si>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</si>
  <si>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</si>
  <si>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</si>
  <si>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</si>
  <si>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</si>
  <si>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</si>
  <si>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</si>
  <si>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</si>
  <si>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</si>
  <si>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</si>
  <si>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</si>
  <si>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</si>
  <si>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</si>
  <si>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</si>
  <si>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</si>
  <si>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</si>
  <si>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</si>
  <si>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</si>
  <si>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</si>
  <si>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</si>
  <si>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</si>
  <si>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</si>
  <si>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</si>
  <si>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</si>
  <si>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</si>
  <si>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</si>
  <si>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</si>
  <si>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</si>
  <si>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</si>
  <si>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</si>
  <si>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</si>
  <si>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</si>
  <si>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</si>
  <si>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</si>
  <si>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</si>
  <si>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</si>
  <si>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</si>
  <si>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</si>
  <si>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</si>
  <si>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</si>
  <si>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</si>
  <si>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</si>
  <si>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</si>
  <si>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</si>
  <si>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</si>
  <si>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</si>
  <si>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</si>
  <si>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</si>
  <si>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</si>
  <si>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</si>
  <si>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</si>
  <si>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</si>
  <si>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</si>
  <si>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</si>
  <si>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</si>
  <si>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</si>
  <si>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</si>
  <si>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</si>
  <si>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</si>
  <si>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</si>
  <si>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</si>
  <si>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</si>
  <si>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</si>
  <si>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</si>
  <si>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</si>
  <si>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</si>
  <si>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</si>
  <si>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</si>
  <si>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</si>
  <si>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</si>
  <si>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</si>
  <si>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</si>
  <si>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</si>
  <si>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</si>
  <si>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</si>
  <si>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</si>
  <si>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</si>
  <si>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</si>
  <si>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</si>
  <si>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</si>
  <si>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</si>
  <si>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</si>
  <si>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</si>
  <si>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</si>
  <si>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</si>
  <si>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</si>
  <si>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</si>
  <si>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</si>
  <si>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</si>
  <si>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</si>
  <si>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</si>
  <si>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</si>
  <si>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</si>
  <si>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</si>
  <si>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</si>
  <si>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</si>
  <si>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</si>
  <si>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</si>
  <si>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</si>
  <si>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</si>
  <si>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</si>
  <si>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</si>
  <si>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</si>
  <si>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</si>
  <si>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</si>
  <si>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</si>
  <si>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</si>
  <si>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</si>
  <si>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</si>
  <si>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</si>
  <si>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</si>
  <si>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</si>
  <si>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</si>
  <si>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</si>
  <si>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</si>
  <si>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</si>
  <si>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</si>
  <si>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</si>
  <si>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</si>
  <si>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</si>
  <si>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</si>
  <si>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</si>
  <si>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</si>
  <si>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</si>
  <si>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</si>
  <si>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</si>
  <si>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</si>
  <si>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</si>
  <si>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</si>
  <si>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</si>
  <si>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</si>
  <si>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</si>
  <si>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</si>
  <si>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</si>
  <si>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</si>
  <si>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</si>
  <si>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</si>
  <si>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</si>
  <si>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</si>
  <si>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</si>
  <si>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</si>
  <si>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</si>
  <si>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</si>
  <si>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</si>
  <si>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</si>
  <si>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</si>
  <si>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</si>
  <si>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</si>
  <si>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</si>
  <si>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</si>
  <si>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</si>
  <si>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</si>
  <si>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</si>
  <si>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</si>
  <si>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</si>
  <si>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</si>
  <si>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</si>
  <si>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</si>
  <si>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</si>
  <si>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</si>
  <si>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</si>
  <si>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</si>
  <si>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</si>
  <si>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</si>
  <si>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</si>
  <si>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</si>
  <si>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</si>
  <si>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</si>
  <si>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</si>
  <si>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</si>
  <si>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</si>
  <si>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</si>
  <si>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</si>
  <si>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</si>
  <si>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</si>
  <si>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</si>
  <si>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</si>
  <si>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</si>
  <si>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</si>
  <si>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</si>
  <si>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</si>
  <si>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</si>
  <si>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</si>
  <si>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</si>
  <si>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</si>
  <si>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</si>
  <si>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</si>
  <si>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</si>
  <si>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</si>
  <si>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</si>
  <si>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</si>
  <si>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</si>
  <si>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</si>
  <si>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</si>
  <si>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</si>
  <si>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</si>
  <si>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</si>
  <si>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</si>
  <si>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</si>
  <si>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</si>
  <si>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</si>
  <si>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</si>
  <si>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</si>
  <si>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</si>
  <si>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</si>
  <si>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</si>
  <si>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</si>
  <si>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</si>
  <si>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</si>
  <si>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</si>
  <si>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</si>
  <si>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</si>
  <si>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</si>
  <si>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</si>
  <si>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</si>
  <si>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</si>
  <si>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</si>
  <si>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</si>
  <si>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</si>
  <si>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</si>
  <si>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</si>
  <si>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</si>
  <si>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</si>
  <si>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</si>
  <si>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</si>
  <si>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</si>
  <si>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</si>
  <si>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</si>
  <si>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</si>
  <si>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</si>
  <si>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</si>
  <si>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</si>
  <si>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</si>
  <si>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</si>
  <si>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</si>
  <si>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</si>
  <si>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</si>
  <si>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</si>
  <si>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</si>
  <si>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</si>
  <si>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</si>
  <si>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</si>
  <si>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</si>
  <si>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</si>
  <si>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</si>
  <si>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</si>
  <si>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</si>
  <si>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</si>
  <si>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</si>
  <si>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</si>
  <si>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</si>
  <si>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</si>
  <si>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</si>
  <si>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</si>
  <si>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</si>
  <si>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</si>
  <si>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</si>
  <si>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</si>
  <si>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</si>
  <si>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</si>
  <si>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</si>
  <si>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</si>
  <si>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</si>
  <si>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</si>
  <si>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</si>
  <si>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</si>
  <si>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</si>
  <si>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</si>
  <si>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</si>
  <si>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</si>
  <si>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</si>
  <si>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</si>
  <si>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</si>
  <si>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</si>
  <si>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</si>
  <si>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</si>
  <si>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</si>
  <si>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</si>
  <si>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</si>
  <si>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</si>
  <si>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</si>
  <si>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</si>
  <si>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</si>
  <si>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</si>
  <si>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</si>
  <si>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</si>
  <si>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</si>
  <si>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</si>
  <si>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</si>
  <si>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</si>
  <si>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</si>
  <si>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</si>
  <si>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</si>
  <si>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</si>
  <si>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</si>
  <si>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</si>
  <si>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</si>
  <si>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</si>
  <si>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</si>
  <si>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</si>
  <si>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</si>
  <si>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</si>
  <si>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</si>
  <si>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</si>
  <si>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</si>
  <si>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</si>
  <si>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</si>
  <si>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</si>
  <si>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</si>
  <si>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</si>
  <si>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</si>
  <si>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</si>
  <si>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</si>
  <si>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</si>
  <si>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</si>
  <si>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</si>
  <si>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</si>
  <si>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</si>
  <si>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</si>
  <si>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</si>
  <si>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</si>
  <si>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</si>
  <si>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</si>
  <si>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</si>
  <si>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</si>
  <si>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</si>
  <si>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</si>
  <si>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</si>
  <si>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</si>
  <si>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</si>
  <si>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</si>
  <si>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</si>
  <si>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</si>
  <si>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</si>
  <si>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</si>
  <si>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</si>
  <si>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</si>
  <si>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</si>
  <si>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</si>
  <si>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</si>
  <si>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</si>
  <si>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</si>
  <si>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</si>
  <si>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</si>
  <si>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</si>
  <si>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</si>
  <si>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</si>
  <si>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</si>
  <si>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</si>
  <si>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</si>
  <si>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</si>
  <si>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</si>
  <si>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</si>
  <si>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</si>
  <si>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</si>
  <si>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</si>
  <si>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</si>
  <si>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</si>
  <si>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</si>
  <si>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</si>
  <si>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</si>
  <si>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</si>
  <si>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</si>
  <si>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</si>
  <si>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</si>
  <si>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</si>
  <si>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</si>
  <si>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</si>
  <si>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</si>
  <si>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</si>
  <si>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</si>
  <si>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</si>
  <si>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</si>
  <si>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</si>
  <si>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</si>
  <si>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</si>
  <si>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</si>
  <si>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</si>
  <si>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</si>
  <si>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</si>
  <si>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</si>
  <si>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</si>
  <si>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</si>
  <si>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</si>
  <si>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</si>
  <si>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</si>
  <si>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</si>
  <si>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</si>
  <si>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</si>
  <si>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</si>
  <si>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</si>
  <si>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</si>
  <si>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</si>
  <si>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</si>
  <si>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</si>
  <si>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</si>
  <si>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</si>
  <si>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</si>
  <si>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</si>
  <si>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</si>
  <si>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</si>
  <si>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</si>
  <si>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</si>
  <si>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</si>
  <si>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</si>
  <si>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</si>
  <si>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</si>
  <si>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</si>
  <si>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</si>
  <si>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</si>
  <si>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</si>
  <si>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</si>
  <si>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</si>
  <si>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</si>
  <si>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</si>
  <si>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</si>
  <si>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</si>
  <si>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</si>
  <si>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</si>
  <si>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</si>
  <si>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</si>
  <si>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</si>
  <si>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</si>
  <si>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</si>
  <si>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</si>
  <si>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</si>
  <si>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</si>
  <si>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</si>
  <si>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</si>
  <si>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</si>
  <si>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</si>
  <si>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</si>
  <si>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</si>
  <si>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</si>
  <si>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</si>
  <si>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</si>
  <si>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</si>
  <si>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</si>
  <si>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</si>
  <si>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</si>
  <si>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</si>
  <si>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</si>
  <si>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</si>
  <si>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</si>
  <si>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</si>
  <si>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</si>
  <si>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</si>
  <si>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</si>
  <si>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</si>
  <si>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</si>
  <si>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</si>
  <si>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</si>
  <si>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</si>
  <si>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</si>
  <si>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</si>
  <si>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</si>
  <si>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</si>
  <si>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</si>
  <si>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</si>
  <si>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</si>
  <si>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</si>
  <si>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</si>
  <si>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</si>
  <si>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</si>
  <si>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</si>
  <si>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</si>
  <si>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</si>
  <si>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</si>
  <si>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</si>
  <si>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</si>
  <si>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</si>
  <si>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</si>
  <si>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</si>
  <si>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</si>
  <si>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</si>
  <si>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</si>
  <si>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</si>
  <si>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</si>
  <si>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</si>
  <si>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</si>
  <si>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</si>
  <si>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</si>
  <si>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</si>
  <si>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</si>
  <si>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</si>
  <si>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</si>
  <si>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</si>
  <si>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</si>
  <si>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</si>
  <si>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</si>
  <si>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</si>
  <si>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</si>
  <si>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</si>
  <si>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</si>
  <si>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</si>
  <si>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</si>
  <si>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</si>
  <si>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</si>
  <si>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</si>
  <si>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</si>
  <si>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</si>
  <si>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</si>
  <si>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</si>
  <si>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</si>
  <si>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</si>
  <si>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</si>
  <si>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</si>
  <si>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</si>
  <si>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</si>
  <si>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</si>
  <si>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</si>
  <si>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</si>
  <si>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</si>
  <si>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</si>
  <si>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</si>
  <si>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</si>
  <si>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</si>
  <si>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</si>
  <si>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</si>
  <si>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</si>
  <si>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</si>
  <si>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</si>
  <si>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</si>
  <si>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</si>
  <si>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</si>
  <si>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</si>
  <si>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</si>
  <si>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</si>
  <si>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</si>
  <si>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</si>
  <si>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</si>
  <si>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</si>
  <si>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</si>
  <si>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</si>
  <si>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</si>
  <si>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</si>
  <si>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</si>
  <si>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</si>
  <si>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</si>
  <si>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</si>
  <si>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</si>
  <si>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</si>
  <si>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</si>
  <si>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</si>
  <si>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</si>
  <si>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</si>
  <si>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</si>
  <si>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</si>
  <si>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</si>
  <si>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</si>
  <si>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</si>
  <si>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</si>
  <si>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</si>
  <si>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</si>
  <si>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</si>
  <si>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</si>
  <si>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</si>
  <si>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</si>
  <si>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</si>
  <si>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</si>
  <si>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</si>
  <si>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</si>
  <si>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</si>
  <si>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</si>
  <si>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</si>
  <si>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</si>
  <si>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</si>
  <si>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</si>
  <si>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</si>
  <si>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</si>
  <si>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</si>
  <si>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</si>
  <si>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</si>
  <si>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</si>
  <si>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</si>
  <si>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</si>
  <si>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</si>
  <si>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</si>
  <si>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</si>
  <si>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</si>
  <si>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</si>
  <si>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</si>
  <si>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</si>
  <si>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</si>
  <si>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</si>
  <si>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</si>
  <si>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</si>
  <si>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</si>
  <si>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</si>
  <si>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</si>
  <si>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</si>
  <si>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</si>
  <si>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</si>
  <si>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</si>
  <si>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</si>
  <si>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</si>
  <si>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</si>
  <si>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</si>
  <si>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</si>
  <si>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</si>
  <si>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</si>
  <si>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</si>
  <si>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</si>
  <si>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</si>
  <si>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</si>
  <si>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</si>
  <si>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</si>
  <si>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</si>
  <si>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</si>
  <si>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</si>
  <si>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</si>
  <si>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</si>
  <si>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</si>
  <si>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</si>
  <si>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</si>
  <si>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</si>
  <si>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</si>
  <si>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</si>
  <si>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</si>
  <si>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</si>
  <si>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</si>
  <si>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</si>
  <si>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</si>
  <si>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</si>
  <si>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</si>
  <si>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</si>
  <si>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</si>
  <si>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</si>
  <si>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</si>
  <si>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</si>
  <si>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</si>
  <si>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</si>
  <si>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</si>
  <si>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</si>
  <si>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</si>
  <si>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</si>
  <si>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</si>
  <si>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</si>
  <si>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</si>
  <si>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</si>
  <si>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</si>
  <si>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</si>
  <si>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</si>
  <si>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</si>
  <si>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</si>
  <si>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</si>
  <si>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</si>
  <si>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</si>
  <si>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</si>
  <si>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</si>
  <si>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</si>
  <si>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</si>
  <si>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</si>
  <si>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</si>
  <si>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</si>
  <si>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</si>
  <si>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</si>
  <si>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</si>
  <si>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</si>
  <si>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</si>
  <si>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</si>
  <si>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</si>
  <si>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</si>
  <si>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</si>
  <si>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</si>
  <si>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</si>
  <si>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</si>
  <si>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</si>
  <si>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</si>
  <si>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</si>
  <si>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</si>
  <si>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</si>
  <si>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</si>
  <si>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</si>
  <si>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</si>
  <si>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</si>
  <si>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</si>
  <si>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</si>
  <si>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</si>
  <si>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</si>
  <si>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</si>
  <si>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</si>
  <si>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</si>
  <si>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</si>
  <si>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</si>
  <si>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</si>
  <si>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</si>
  <si>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</si>
  <si>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</si>
  <si>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</si>
  <si>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</si>
  <si>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</si>
  <si>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</si>
  <si>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</si>
  <si>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</si>
  <si>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</si>
  <si>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</si>
  <si>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</si>
  <si>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</si>
  <si>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</si>
  <si>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</si>
  <si>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</si>
  <si>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</si>
  <si>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</si>
  <si>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</si>
  <si>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</si>
  <si>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</si>
  <si>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</si>
  <si>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</si>
  <si>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</si>
  <si>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</si>
  <si>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</si>
  <si>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</si>
  <si>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</si>
  <si>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</si>
  <si>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</si>
  <si>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</si>
  <si>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</si>
  <si>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</si>
  <si>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</si>
  <si>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</si>
  <si>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</si>
  <si>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</si>
  <si>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</si>
  <si>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</si>
  <si>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</si>
  <si>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</si>
  <si>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</si>
  <si>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</si>
  <si>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</si>
  <si>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</si>
  <si>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</si>
  <si>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</si>
  <si>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</si>
  <si>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</si>
  <si>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</si>
  <si>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</si>
  <si>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</si>
  <si>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</si>
  <si>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</si>
  <si>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</si>
  <si>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</si>
  <si>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</si>
  <si>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</si>
  <si>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</si>
  <si>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</si>
  <si>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</si>
  <si>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</si>
  <si>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</si>
  <si>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</si>
  <si>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</si>
  <si>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</si>
  <si>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</si>
  <si>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</si>
  <si>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</si>
  <si>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</si>
  <si>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</si>
  <si>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</si>
  <si>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</si>
  <si>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</si>
  <si>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</si>
  <si>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</si>
  <si>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</si>
  <si>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</si>
  <si>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</si>
  <si>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</si>
  <si>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</si>
  <si>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</si>
  <si>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</si>
  <si>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</si>
  <si>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</si>
  <si>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</si>
  <si>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</si>
  <si>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</si>
  <si>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</si>
  <si>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</si>
  <si>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</si>
  <si>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</si>
  <si>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</si>
  <si>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</si>
  <si>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</si>
  <si>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</si>
  <si>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</si>
  <si>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</si>
  <si>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</si>
  <si>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</si>
  <si>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</si>
  <si>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</si>
  <si>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</si>
  <si>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</si>
  <si>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</si>
  <si>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</si>
  <si>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</si>
  <si>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</si>
  <si>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</si>
  <si>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</si>
  <si>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</si>
  <si>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</si>
  <si>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</si>
  <si>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</si>
  <si>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</si>
  <si>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</si>
  <si>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</si>
  <si>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</si>
  <si>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</si>
  <si>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</si>
  <si>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</si>
  <si>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</si>
  <si>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</si>
  <si>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</si>
  <si>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</si>
  <si>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</si>
  <si>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</si>
  <si>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</si>
  <si>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</si>
  <si>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</si>
  <si>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</si>
  <si>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</si>
  <si>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</si>
  <si>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</si>
  <si>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</si>
  <si>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</si>
  <si>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</si>
  <si>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</si>
  <si>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</si>
  <si>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</si>
  <si>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</si>
  <si>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</si>
  <si>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</si>
  <si>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</si>
  <si>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</si>
  <si>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</si>
  <si>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</si>
  <si>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</si>
  <si>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</si>
  <si>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</si>
  <si>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</si>
  <si>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</si>
  <si>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</si>
  <si>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</si>
  <si>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</si>
  <si>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</si>
  <si>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</si>
  <si>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</si>
  <si>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</si>
  <si>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</si>
  <si>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</si>
  <si>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</si>
  <si>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</si>
  <si>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</si>
  <si>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</si>
  <si>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</si>
  <si>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</si>
  <si>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</si>
  <si>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</si>
  <si>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</si>
  <si>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</si>
  <si>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</si>
  <si>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</si>
  <si>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</si>
  <si>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</si>
  <si>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</si>
  <si>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</si>
  <si>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</si>
  <si>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</si>
  <si>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</si>
  <si>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</si>
  <si>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</si>
  <si>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</si>
  <si>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</si>
  <si>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</si>
  <si>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</si>
  <si>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</si>
  <si>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</si>
  <si>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</si>
  <si>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</si>
  <si>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</si>
  <si>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</si>
  <si>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</si>
  <si>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</si>
  <si>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</si>
  <si>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</si>
  <si>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</si>
  <si>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</si>
  <si>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</si>
  <si>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</si>
  <si>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</si>
  <si>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</si>
  <si>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</si>
  <si>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</si>
  <si>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</si>
  <si>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</si>
  <si>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</si>
  <si>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</si>
  <si>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</si>
  <si>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</si>
  <si>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</si>
  <si>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</si>
  <si>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</si>
  <si>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</si>
  <si>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</si>
  <si>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</si>
  <si>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</si>
  <si>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</si>
  <si>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</si>
  <si>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</si>
  <si>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</si>
  <si>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</si>
  <si>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</si>
  <si>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</si>
  <si>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</si>
  <si>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</si>
  <si>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</si>
  <si>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</si>
  <si>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</si>
  <si>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</si>
  <si>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</si>
  <si>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</si>
  <si>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</si>
  <si>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</si>
  <si>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</si>
  <si>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</si>
  <si>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</si>
  <si>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</si>
  <si>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</si>
  <si>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</si>
  <si>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</si>
  <si>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</si>
  <si>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</si>
  <si>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</si>
  <si>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</si>
  <si>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</si>
  <si>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</si>
  <si>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</si>
  <si>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</si>
  <si>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</si>
  <si>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</si>
  <si>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</si>
  <si>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</si>
  <si>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</si>
  <si>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</si>
  <si>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</si>
  <si>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</si>
  <si>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</si>
  <si>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</si>
  <si>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</si>
  <si>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</si>
  <si>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</si>
  <si>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</si>
  <si>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</si>
  <si>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</si>
  <si>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</si>
  <si>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</si>
  <si>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</si>
  <si>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</si>
  <si>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</si>
  <si>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</si>
  <si>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</si>
  <si>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</si>
  <si>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</si>
  <si>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</si>
  <si>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</si>
  <si>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</si>
  <si>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</si>
  <si>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</si>
  <si>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</si>
  <si>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</si>
  <si>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</si>
  <si>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</si>
  <si>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</si>
  <si>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</si>
  <si>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</si>
  <si>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</si>
  <si>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</si>
  <si>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</si>
  <si>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</si>
  <si>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</si>
  <si>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</si>
  <si>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</si>
  <si>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</si>
  <si>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</si>
  <si>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</si>
  <si>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</si>
  <si>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</si>
  <si>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</si>
  <si>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</si>
  <si>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</si>
  <si>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</si>
  <si>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</si>
  <si>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</si>
  <si>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</si>
  <si>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</si>
  <si>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</si>
  <si>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</si>
  <si>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</si>
  <si>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</si>
  <si>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</si>
  <si>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</si>
  <si>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</si>
  <si>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</si>
  <si>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</si>
  <si>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</si>
  <si>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</si>
  <si>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</si>
  <si>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</si>
  <si>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</si>
  <si>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</si>
  <si>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</si>
  <si>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</si>
  <si>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</si>
  <si>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</si>
  <si>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</si>
  <si>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</si>
  <si>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</si>
  <si>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</si>
  <si>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</si>
  <si>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</si>
  <si>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</si>
  <si>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</si>
  <si>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</si>
  <si>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</si>
  <si>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</si>
  <si>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</si>
  <si>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</si>
  <si>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</si>
  <si>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</si>
  <si>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</si>
  <si>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</si>
  <si>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</si>
  <si>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</si>
  <si>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</si>
  <si>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</si>
  <si>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</si>
  <si>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</si>
  <si>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</si>
  <si>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</si>
  <si>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</si>
  <si>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</si>
  <si>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</si>
  <si>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</si>
  <si>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</si>
  <si>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</si>
  <si>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</si>
  <si>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</si>
  <si>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</si>
  <si>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</si>
  <si>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</si>
  <si>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</si>
  <si>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</si>
  <si>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</si>
  <si>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</si>
  <si>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</si>
  <si>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</si>
  <si>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</si>
  <si>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</si>
  <si>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</si>
  <si>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</si>
  <si>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</si>
  <si>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</si>
  <si>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</si>
  <si>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</si>
  <si>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</si>
  <si>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</si>
  <si>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</si>
  <si>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</si>
  <si>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</si>
  <si>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</si>
  <si>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</si>
  <si>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</si>
  <si>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</si>
  <si>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</si>
  <si>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</si>
  <si>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</si>
  <si>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</si>
  <si>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</si>
  <si>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</si>
  <si>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</si>
  <si>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</si>
  <si>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</si>
  <si>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</si>
  <si>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</si>
  <si>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</si>
  <si>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</si>
  <si>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</si>
  <si>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</si>
  <si>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</si>
  <si>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</si>
  <si>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</si>
  <si>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</si>
  <si>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</si>
  <si>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</si>
  <si>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</si>
  <si>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</si>
  <si>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</si>
  <si>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</si>
  <si>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</si>
  <si>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</si>
  <si>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</si>
  <si>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</si>
  <si>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</si>
  <si>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</si>
  <si>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</si>
  <si>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</si>
  <si>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</si>
  <si>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</si>
  <si>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</si>
  <si>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</si>
  <si>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</si>
  <si>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</si>
  <si>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</si>
  <si>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</si>
  <si>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</si>
  <si>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</si>
  <si>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</si>
  <si>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</si>
  <si>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</si>
  <si>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</si>
  <si>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</si>
  <si>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</si>
  <si>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</si>
  <si>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</si>
  <si>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</si>
  <si>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</si>
  <si>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</si>
  <si>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</si>
  <si>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</si>
  <si>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</si>
  <si>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</si>
  <si>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</si>
  <si>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</si>
  <si>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</si>
  <si>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</si>
  <si>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</si>
  <si>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</si>
  <si>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</si>
  <si>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</si>
  <si>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</si>
  <si>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</si>
  <si>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</si>
  <si>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</si>
  <si>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</si>
  <si>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</si>
  <si>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</si>
  <si>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</si>
  <si>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</si>
  <si>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</si>
  <si>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</si>
  <si>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</si>
  <si>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</si>
  <si>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</si>
  <si>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</si>
  <si>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</si>
  <si>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</si>
  <si>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</si>
  <si>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</si>
  <si>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</si>
  <si>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</si>
  <si>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</si>
  <si>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</si>
  <si>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</si>
  <si>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</si>
  <si>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</si>
  <si>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</si>
  <si>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</si>
  <si>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</si>
  <si>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</si>
  <si>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</si>
  <si>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</si>
  <si>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</si>
  <si>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</si>
  <si>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</si>
  <si>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</si>
  <si>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</si>
  <si>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</si>
  <si>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</si>
  <si>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</si>
  <si>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</si>
  <si>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</si>
  <si>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</si>
  <si>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</si>
  <si>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</si>
  <si>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</si>
  <si>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</si>
  <si>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</si>
  <si>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</si>
  <si>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</si>
  <si>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</si>
  <si>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</si>
  <si>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</si>
  <si>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</si>
  <si>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</si>
  <si>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</si>
  <si>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</si>
  <si>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</si>
  <si>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</si>
  <si>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</si>
  <si>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</si>
  <si>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</si>
  <si>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</si>
  <si>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</si>
  <si>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</si>
  <si>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</si>
  <si>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</si>
  <si>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</si>
  <si>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</si>
  <si>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</si>
  <si>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</si>
  <si>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</si>
  <si>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</si>
  <si>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</si>
  <si>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</si>
  <si>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</si>
  <si>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</si>
  <si>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</si>
  <si>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</si>
  <si>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</si>
  <si>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</si>
  <si>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</si>
  <si>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</si>
  <si>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</si>
  <si>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</si>
  <si>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</si>
  <si>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</si>
  <si>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</si>
  <si>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</si>
  <si>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</si>
  <si>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</si>
  <si>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</si>
  <si>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</si>
  <si>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</si>
  <si>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</si>
  <si>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</si>
  <si>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</si>
  <si>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</si>
  <si>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</si>
  <si>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</si>
  <si>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</si>
  <si>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</si>
  <si>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</si>
  <si>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</si>
  <si>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</si>
  <si>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</si>
  <si>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</si>
  <si>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</si>
  <si>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</si>
  <si>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</si>
  <si>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</si>
  <si>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</si>
  <si>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</si>
  <si>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</si>
  <si>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</si>
  <si>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</si>
  <si>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</si>
  <si>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</si>
  <si>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</si>
  <si>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</si>
  <si>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</si>
  <si>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</si>
  <si>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</si>
  <si>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</si>
  <si>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</si>
  <si>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</si>
  <si>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</si>
  <si>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</si>
  <si>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</si>
  <si>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</si>
  <si>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</si>
  <si>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</si>
  <si>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</si>
  <si>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</si>
  <si>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</si>
  <si>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</si>
  <si>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</si>
  <si>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</si>
  <si>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</si>
  <si>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</si>
  <si>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</si>
  <si>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</si>
  <si>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</si>
  <si>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</si>
  <si>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</si>
  <si>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</si>
  <si>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</si>
  <si>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</si>
  <si>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</si>
  <si>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</si>
  <si>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</si>
  <si>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</si>
  <si>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</si>
  <si>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</si>
  <si>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</si>
  <si>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</si>
  <si>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</si>
  <si>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</si>
  <si>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</si>
  <si>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</si>
  <si>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</si>
  <si>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</si>
  <si>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</si>
  <si>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</si>
  <si>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</si>
  <si>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</si>
  <si>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</si>
  <si>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</si>
  <si>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</si>
  <si>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</si>
  <si>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</si>
  <si>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</si>
  <si>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</si>
  <si>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</si>
  <si>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</si>
  <si>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</si>
  <si>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</si>
  <si>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</si>
  <si>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</si>
  <si>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</si>
  <si>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</si>
  <si>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</si>
  <si>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</si>
  <si>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</si>
  <si>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</si>
  <si>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</si>
  <si>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</si>
  <si>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</si>
  <si>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</si>
  <si>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</si>
  <si>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</si>
  <si>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</si>
  <si>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</si>
  <si>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</si>
  <si>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</si>
  <si>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</si>
  <si>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</si>
  <si>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</si>
  <si>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</si>
  <si>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</si>
  <si>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</si>
  <si>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</si>
  <si>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</si>
  <si>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</si>
  <si>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</si>
  <si>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</si>
  <si>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</si>
  <si>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</si>
  <si>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</si>
  <si>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</si>
  <si>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</si>
  <si>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</si>
  <si>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</si>
  <si>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</si>
  <si>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</si>
  <si>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</si>
  <si>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</si>
  <si>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</si>
  <si>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</si>
  <si>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</si>
  <si>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</si>
  <si>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</si>
  <si>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</si>
  <si>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</si>
  <si>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</si>
  <si>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</si>
  <si>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</si>
  <si>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</si>
  <si>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</si>
  <si>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</si>
  <si>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</si>
  <si>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</si>
  <si>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</si>
  <si>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</si>
  <si>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</si>
  <si>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</si>
  <si>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</si>
  <si>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</si>
  <si>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</si>
  <si>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</si>
  <si>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</si>
  <si>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</si>
  <si>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</si>
  <si>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</si>
  <si>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</si>
  <si>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</si>
  <si>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</si>
  <si>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</si>
  <si>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</si>
  <si>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</si>
  <si>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</si>
  <si>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</si>
  <si>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</si>
  <si>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</si>
  <si>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</si>
  <si>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</si>
  <si>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</si>
  <si>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</si>
  <si>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</si>
  <si>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</si>
  <si>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</si>
  <si>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</si>
  <si>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</si>
  <si>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</si>
  <si>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</si>
  <si>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</si>
  <si>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</si>
  <si>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</si>
  <si>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</si>
  <si>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</si>
  <si>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</si>
  <si>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</si>
  <si>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</si>
  <si>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</si>
  <si>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</si>
  <si>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</si>
  <si>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</si>
  <si>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</si>
  <si>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</si>
  <si>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</si>
  <si>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</si>
  <si>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</si>
  <si>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</si>
  <si>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</si>
  <si>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</si>
  <si>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</si>
  <si>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</si>
  <si>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</si>
  <si>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</si>
  <si>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</si>
  <si>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</si>
  <si>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</si>
  <si>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</si>
  <si>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</si>
  <si>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</si>
  <si>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</si>
  <si>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</si>
  <si>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</si>
  <si>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</si>
  <si>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</si>
  <si>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</si>
  <si>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</si>
  <si>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</si>
  <si>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</si>
  <si>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</si>
  <si>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</si>
  <si>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</si>
  <si>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</si>
  <si>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</si>
  <si>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</si>
  <si>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</si>
  <si>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</si>
  <si>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</si>
  <si>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</si>
  <si>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</si>
  <si>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</si>
  <si>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</si>
  <si>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</si>
  <si>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</si>
  <si>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</si>
  <si>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</si>
  <si>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</si>
  <si>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</si>
  <si>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</si>
  <si>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</si>
  <si>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</si>
  <si>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</si>
  <si>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</si>
  <si>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</si>
  <si>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</si>
  <si>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</si>
  <si>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</si>
  <si>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</si>
  <si>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</si>
  <si>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</si>
  <si>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</si>
  <si>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</si>
  <si>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</si>
  <si>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</si>
  <si>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</si>
  <si>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</si>
  <si>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</si>
  <si>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</si>
  <si>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</si>
  <si>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</si>
  <si>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</si>
  <si>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</si>
  <si>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</si>
  <si>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</si>
  <si>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</si>
  <si>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</si>
  <si>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</si>
  <si>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</si>
  <si>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</si>
  <si>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</si>
  <si>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</si>
  <si>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</si>
  <si>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</si>
  <si>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</si>
  <si>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</si>
  <si>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</si>
  <si>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</si>
  <si>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</si>
  <si>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</si>
  <si>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</si>
  <si>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</si>
  <si>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</si>
  <si>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</si>
  <si>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</si>
  <si>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</si>
  <si>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</si>
  <si>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</si>
  <si>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</si>
  <si>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</si>
  <si>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</si>
  <si>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</si>
  <si>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</si>
  <si>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</si>
  <si>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</si>
  <si>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</si>
  <si>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</si>
  <si>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</si>
  <si>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</si>
  <si>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</si>
  <si>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</si>
  <si>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</si>
  <si>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</si>
  <si>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</si>
  <si>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</si>
  <si>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</si>
  <si>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</si>
  <si>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</si>
  <si>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</si>
  <si>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</si>
  <si>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</si>
  <si>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</si>
  <si>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</si>
  <si>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</si>
  <si>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</si>
  <si>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</si>
  <si>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</si>
  <si>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</si>
  <si>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</si>
  <si>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</si>
  <si>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</si>
  <si>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</si>
  <si>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</si>
  <si>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</si>
  <si>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</si>
  <si>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</si>
  <si>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</si>
  <si>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</si>
  <si>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</si>
  <si>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</si>
  <si>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</si>
  <si>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</si>
  <si>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</si>
  <si>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</si>
  <si>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</si>
  <si>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</si>
  <si>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</si>
  <si>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</si>
  <si>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</si>
  <si>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</si>
  <si>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</si>
  <si>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</si>
  <si>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</si>
  <si>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</si>
  <si>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</si>
  <si>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</si>
  <si>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</si>
  <si>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</si>
  <si>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</si>
  <si>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</si>
  <si>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</si>
  <si>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</si>
  <si>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</si>
  <si>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</si>
  <si>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</si>
  <si>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</si>
  <si>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</si>
  <si>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</si>
  <si>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</si>
  <si>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</si>
  <si>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</si>
  <si>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</si>
  <si>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</si>
  <si>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</si>
  <si>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</si>
  <si>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</si>
  <si>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</si>
  <si>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</si>
  <si>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</si>
  <si>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</si>
  <si>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</si>
  <si>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</si>
  <si>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</si>
  <si>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</si>
  <si>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</si>
  <si>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</si>
  <si>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</si>
  <si>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</si>
  <si>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</si>
  <si>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</si>
  <si>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</si>
  <si>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</si>
  <si>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</si>
  <si>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</si>
  <si>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</si>
  <si>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</si>
  <si>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</si>
  <si>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</si>
  <si>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</si>
  <si>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</si>
  <si>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</si>
  <si>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</si>
  <si>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</si>
  <si>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</si>
  <si>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</si>
  <si>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</si>
  <si>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</si>
  <si>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</si>
  <si>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</si>
  <si>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</si>
  <si>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</si>
  <si>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</si>
  <si>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</si>
  <si>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</si>
  <si>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</si>
  <si>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</si>
  <si>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</si>
  <si>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</si>
  <si>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</si>
  <si>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</si>
  <si>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</si>
  <si>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</si>
  <si>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</si>
  <si>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</si>
  <si>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</si>
  <si>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</si>
  <si>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</si>
  <si>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</si>
  <si>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</si>
  <si>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</si>
  <si>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</si>
  <si>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</si>
  <si>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</si>
  <si>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</si>
  <si>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</si>
  <si>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</si>
  <si>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</si>
  <si>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</si>
  <si>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</si>
  <si>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</si>
  <si>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</si>
  <si>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</si>
  <si>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</si>
  <si>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</si>
  <si>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</si>
  <si>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</si>
  <si>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</si>
  <si>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</si>
  <si>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</si>
  <si>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</si>
  <si>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</si>
  <si>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</si>
  <si>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</si>
  <si>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</si>
  <si>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</si>
  <si>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</si>
  <si>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</si>
  <si>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</si>
  <si>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</si>
  <si>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</si>
  <si>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</si>
  <si>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</si>
  <si>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</si>
  <si>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</si>
  <si>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</si>
  <si>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</si>
  <si>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</si>
  <si>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</si>
  <si>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</si>
  <si>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</si>
  <si>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</si>
  <si>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</si>
  <si>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</si>
  <si>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</si>
  <si>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</si>
  <si>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</si>
  <si>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</si>
  <si>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</si>
  <si>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</si>
  <si>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</si>
  <si>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</si>
  <si>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</si>
  <si>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</si>
  <si>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</si>
  <si>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</si>
  <si>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</si>
  <si>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</si>
  <si>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</si>
  <si>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</si>
  <si>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</si>
  <si>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</si>
  <si>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</si>
  <si>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</si>
  <si>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</si>
  <si>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</si>
  <si>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</si>
  <si>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</si>
  <si>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</si>
  <si>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</si>
  <si>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</si>
  <si>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</si>
  <si>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</si>
  <si>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</si>
  <si>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</si>
  <si>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</si>
  <si>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</si>
  <si>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</si>
  <si>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</si>
  <si>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</si>
  <si>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</si>
  <si>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</si>
  <si>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</si>
  <si>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</si>
  <si>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</si>
  <si>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</si>
  <si>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</si>
  <si>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</si>
  <si>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</si>
  <si>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</si>
  <si>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</si>
  <si>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</si>
  <si>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</si>
  <si>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</si>
  <si>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</si>
  <si>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</si>
  <si>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</si>
  <si>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</si>
  <si>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</si>
  <si>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</si>
  <si>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</si>
  <si>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</si>
  <si>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</si>
  <si>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</si>
  <si>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</si>
  <si>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</si>
  <si>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</si>
  <si>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</si>
  <si>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</si>
  <si>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</si>
  <si>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</si>
  <si>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</si>
  <si>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</si>
  <si>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</si>
  <si>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</si>
  <si>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</si>
  <si>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</si>
  <si>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</si>
  <si>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</si>
  <si>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</si>
  <si>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</si>
  <si>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</si>
  <si>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</si>
  <si>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</si>
  <si>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</si>
  <si>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</si>
  <si>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</si>
  <si>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</si>
  <si>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</si>
  <si>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</si>
  <si>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</si>
  <si>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</si>
  <si>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</si>
  <si>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</si>
  <si>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</si>
  <si>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</si>
  <si>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</si>
  <si>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</si>
  <si>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</si>
  <si>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</si>
  <si>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</si>
  <si>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</si>
  <si>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</si>
  <si>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</si>
  <si>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</si>
  <si>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</si>
  <si>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</si>
  <si>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</si>
  <si>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</si>
  <si>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</si>
  <si>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</si>
  <si>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</si>
  <si>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</si>
  <si>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</si>
  <si>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</si>
  <si>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</si>
  <si>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</si>
  <si>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</si>
  <si>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</si>
  <si>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</si>
  <si>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</si>
  <si>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</si>
  <si>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</si>
  <si>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</si>
  <si>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</si>
  <si>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</si>
  <si>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</si>
  <si>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</si>
  <si>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</si>
  <si>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</si>
  <si>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</si>
  <si>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</si>
  <si>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</si>
  <si>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</si>
  <si>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</si>
  <si>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</si>
  <si>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</si>
  <si>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</si>
  <si>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</si>
  <si>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</si>
  <si>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</si>
  <si>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</si>
  <si>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</si>
  <si>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</si>
  <si>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</si>
  <si>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</si>
  <si>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</si>
  <si>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</si>
  <si>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</si>
  <si>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</si>
  <si>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</si>
  <si>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</si>
  <si>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</si>
  <si>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</si>
  <si>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</si>
  <si>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</si>
  <si>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</si>
  <si>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</si>
  <si>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</si>
  <si>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</si>
  <si>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</si>
  <si>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</si>
  <si>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</si>
  <si>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</si>
  <si>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</si>
  <si>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</si>
  <si>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</si>
  <si>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</si>
  <si>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</si>
  <si>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</si>
  <si>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</si>
  <si>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</si>
  <si>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</si>
  <si>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</si>
  <si>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</si>
  <si>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</si>
  <si>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</si>
  <si>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</si>
  <si>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</si>
  <si>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</si>
  <si>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</si>
  <si>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</si>
  <si>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</si>
  <si>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</si>
  <si>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</si>
  <si>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</si>
  <si>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</si>
  <si>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</si>
  <si>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</si>
  <si>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</si>
  <si>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</si>
  <si>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</si>
  <si>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</si>
  <si>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</si>
  <si>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</si>
  <si>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</si>
  <si>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</si>
  <si>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</si>
  <si>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</si>
  <si>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</si>
  <si>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</si>
  <si>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</si>
  <si>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</si>
  <si>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</si>
  <si>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</si>
  <si>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</si>
  <si>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</si>
  <si>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</si>
  <si>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</si>
  <si>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</si>
  <si>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</si>
  <si>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</si>
  <si>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</si>
  <si>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</si>
  <si>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</si>
  <si>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</si>
  <si>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</si>
  <si>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</si>
  <si>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</si>
  <si>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</si>
  <si>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</si>
  <si>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</si>
  <si>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</si>
  <si>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</si>
  <si>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</si>
  <si>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</si>
  <si>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</si>
  <si>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</si>
  <si>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</si>
  <si>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</si>
  <si>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</si>
  <si>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</si>
  <si>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</si>
  <si>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</si>
  <si>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</si>
  <si>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</si>
  <si>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</si>
  <si>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</si>
  <si>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</si>
  <si>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</si>
  <si>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</si>
  <si>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</si>
  <si>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</si>
  <si>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</si>
  <si>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</si>
  <si>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</si>
  <si>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</si>
  <si>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</si>
  <si>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</si>
  <si>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</si>
  <si>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</si>
  <si>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</si>
  <si>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</si>
  <si>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</si>
  <si>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</si>
  <si>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</si>
  <si>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</si>
  <si>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</si>
  <si>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</si>
  <si>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</si>
  <si>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</si>
  <si>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</si>
  <si>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</si>
  <si>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</si>
  <si>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</si>
  <si>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</si>
  <si>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</si>
  <si>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</si>
  <si>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</si>
  <si>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</si>
  <si>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</si>
  <si>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</si>
  <si>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</si>
  <si>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</si>
  <si>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</si>
  <si>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</si>
  <si>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</si>
  <si>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</si>
  <si>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</si>
  <si>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</si>
  <si>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</si>
  <si>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</si>
  <si>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</si>
  <si>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</si>
  <si>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</si>
  <si>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</si>
  <si>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</si>
  <si>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</si>
  <si>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</si>
  <si>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</si>
  <si>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</si>
  <si>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</si>
  <si>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</si>
  <si>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</si>
  <si>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</si>
  <si>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</si>
  <si>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</si>
  <si>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</si>
  <si>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</si>
  <si>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</si>
  <si>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</si>
  <si>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</si>
  <si>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</si>
  <si>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</si>
  <si>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</si>
  <si>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</si>
  <si>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</si>
  <si>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</si>
  <si>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</si>
  <si>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</si>
  <si>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</si>
  <si>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</si>
  <si>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</si>
  <si>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</si>
  <si>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</si>
  <si>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</si>
  <si>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</si>
  <si>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</si>
  <si>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</si>
  <si>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</si>
  <si>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</si>
  <si>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</si>
  <si>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</si>
  <si>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</si>
  <si>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</si>
  <si>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</si>
  <si>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</si>
  <si>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</si>
  <si>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</si>
  <si>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</si>
  <si>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</si>
  <si>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</si>
  <si>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</si>
  <si>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</si>
  <si>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</si>
  <si>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</si>
  <si>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</si>
  <si>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</si>
  <si>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</si>
  <si>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</si>
  <si>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</si>
  <si>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</si>
  <si>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</si>
  <si>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</si>
  <si>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</si>
  <si>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</si>
  <si>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</si>
  <si>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</si>
  <si>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</si>
  <si>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</si>
  <si>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</si>
  <si>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</si>
  <si>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</si>
  <si>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</si>
  <si>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</si>
  <si>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</si>
  <si>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</si>
  <si>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</si>
  <si>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</si>
  <si>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</si>
  <si>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</si>
  <si>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</si>
  <si>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</si>
  <si>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</si>
  <si>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</si>
  <si>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</si>
  <si>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</si>
  <si>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</si>
  <si>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</si>
  <si>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</si>
  <si>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</si>
  <si>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</si>
  <si>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</si>
  <si>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</si>
  <si>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</si>
  <si>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</si>
  <si>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</si>
  <si>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</si>
  <si>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</si>
  <si>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</si>
  <si>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</si>
  <si>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</si>
  <si>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</si>
  <si>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</si>
  <si>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</si>
  <si>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</si>
  <si>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</si>
  <si>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</si>
  <si>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</si>
  <si>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</si>
  <si>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</si>
  <si>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</si>
  <si>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</si>
  <si>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</si>
  <si>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</si>
  <si>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</si>
  <si>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</si>
  <si>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</si>
  <si>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</si>
  <si>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</si>
  <si>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</si>
  <si>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</si>
  <si>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</si>
  <si>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</si>
  <si>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</si>
  <si>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</si>
  <si>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</si>
  <si>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</si>
  <si>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</si>
  <si>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</si>
  <si>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</si>
  <si>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</si>
  <si>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</si>
  <si>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</si>
  <si>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</si>
  <si>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</si>
  <si>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</si>
  <si>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</si>
  <si>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</si>
  <si>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</si>
  <si>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</si>
  <si>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</si>
  <si>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</si>
  <si>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</si>
  <si>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</si>
  <si>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</si>
  <si>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</si>
  <si>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</si>
  <si>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</si>
  <si>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</si>
  <si>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</si>
  <si>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</si>
  <si>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</si>
  <si>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</si>
  <si>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</si>
  <si>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</si>
  <si>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</si>
  <si>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</si>
  <si>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</si>
  <si>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</si>
  <si>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</si>
  <si>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</si>
  <si>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</si>
  <si>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</si>
  <si>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</si>
  <si>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</si>
  <si>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</si>
  <si>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</si>
  <si>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</si>
  <si>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</si>
  <si>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</si>
  <si>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</si>
  <si>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</si>
  <si>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</si>
  <si>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</si>
  <si>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</si>
  <si>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</si>
  <si>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</si>
  <si>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</si>
  <si>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</si>
  <si>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</si>
  <si>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</si>
  <si>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</si>
  <si>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</si>
  <si>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</si>
  <si>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</si>
  <si>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</si>
  <si>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</si>
  <si>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</si>
  <si>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</si>
  <si>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</si>
  <si>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</si>
  <si>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</si>
  <si>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</si>
  <si>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</si>
  <si>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</si>
  <si>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</si>
  <si>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</si>
  <si>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</si>
  <si>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</si>
  <si>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</si>
  <si>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</si>
  <si>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</si>
  <si>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</si>
  <si>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</si>
  <si>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</si>
  <si>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</si>
  <si>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</si>
  <si>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</si>
  <si>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</si>
  <si>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</si>
  <si>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</si>
  <si>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</si>
  <si>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</si>
  <si>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</si>
  <si>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</si>
  <si>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</si>
  <si>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</si>
  <si>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</si>
  <si>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</si>
  <si>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</si>
  <si>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</si>
  <si>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</si>
  <si>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</si>
  <si>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</si>
  <si>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</si>
  <si>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</si>
  <si>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</si>
  <si>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</si>
  <si>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</si>
  <si>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</si>
  <si>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</si>
  <si>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</si>
  <si>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</si>
  <si>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</si>
  <si>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</si>
  <si>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</si>
  <si>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</si>
  <si>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</si>
  <si>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</si>
  <si>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</si>
  <si>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</si>
  <si>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</si>
  <si>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</si>
  <si>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</si>
  <si>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</si>
  <si>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</si>
  <si>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</si>
  <si>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</si>
  <si>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</si>
  <si>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</si>
  <si>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</si>
  <si>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</si>
  <si>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</si>
  <si>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</si>
  <si>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</si>
  <si>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</si>
  <si>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</si>
  <si>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</si>
  <si>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</si>
  <si>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</si>
  <si>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</si>
  <si>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</si>
  <si>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</si>
  <si>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</si>
  <si>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</si>
  <si>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</si>
  <si>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</si>
  <si>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</si>
  <si>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</si>
  <si>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</si>
  <si>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</si>
  <si>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</si>
  <si>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</si>
  <si>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</si>
  <si>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</si>
  <si>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</si>
  <si>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</si>
  <si>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</si>
  <si>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</si>
  <si>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</si>
  <si>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</si>
  <si>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</si>
  <si>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</si>
  <si>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</si>
  <si>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</si>
  <si>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</si>
  <si>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</si>
  <si>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</si>
  <si>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</si>
  <si>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</si>
  <si>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</si>
  <si>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</si>
  <si>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</si>
  <si>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</si>
  <si>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</si>
  <si>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</si>
  <si>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</si>
  <si>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</si>
  <si>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</si>
  <si>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</si>
  <si>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</si>
  <si>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</si>
  <si>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</si>
  <si>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</si>
  <si>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</si>
  <si>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</si>
  <si>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</si>
  <si>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</si>
  <si>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</si>
  <si>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</si>
  <si>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</si>
  <si>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</si>
  <si>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</si>
  <si>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</si>
  <si>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</si>
  <si>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</si>
  <si>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</si>
  <si>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</si>
  <si>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</si>
  <si>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</si>
  <si>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</si>
  <si>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</si>
  <si>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</si>
  <si>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</si>
  <si>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</si>
  <si>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</si>
  <si>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</si>
  <si>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</si>
  <si>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</si>
  <si>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</si>
  <si>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</si>
  <si>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</si>
  <si>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</si>
  <si>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</si>
  <si>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</si>
  <si>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</si>
  <si>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</si>
  <si>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</si>
  <si>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</si>
  <si>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</si>
  <si>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</si>
  <si>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</si>
  <si>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</si>
  <si>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</si>
  <si>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</si>
  <si>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</si>
  <si>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</si>
  <si>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</si>
  <si>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</si>
  <si>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</si>
  <si>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</si>
  <si>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</si>
  <si>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</si>
  <si>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</si>
  <si>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</si>
  <si>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</si>
  <si>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</si>
  <si>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</si>
  <si>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</si>
  <si>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</si>
  <si>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</si>
  <si>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</si>
  <si>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</si>
  <si>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</si>
  <si>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</si>
  <si>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</si>
  <si>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</si>
  <si>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</si>
  <si>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</si>
  <si>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</si>
  <si>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</si>
  <si>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</si>
  <si>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</si>
  <si>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</si>
  <si>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</si>
  <si>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</si>
  <si>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</si>
  <si>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</si>
  <si>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</si>
  <si>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</si>
  <si>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</si>
  <si>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</si>
  <si>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</si>
  <si>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</si>
  <si>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</si>
  <si>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</si>
  <si>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</si>
  <si>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</si>
  <si>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</si>
  <si>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</si>
  <si>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</si>
  <si>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</si>
  <si>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</si>
  <si>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</si>
  <si>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</si>
  <si>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</si>
  <si>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</si>
  <si>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</si>
  <si>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</si>
  <si>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</si>
  <si>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</si>
  <si>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</si>
  <si>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</si>
  <si>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</si>
  <si>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</si>
  <si>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</si>
  <si>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</si>
  <si>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</si>
  <si>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</si>
  <si>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</si>
  <si>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</si>
  <si>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</si>
  <si>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</si>
  <si>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</si>
  <si>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</si>
  <si>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</si>
  <si>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</si>
  <si>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</si>
  <si>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</si>
  <si>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</si>
  <si>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</si>
  <si>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</si>
  <si>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</si>
  <si>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</si>
  <si>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</si>
  <si>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</si>
  <si>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</si>
  <si>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</si>
  <si>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</si>
  <si>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</si>
  <si>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</si>
  <si>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</si>
  <si>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</si>
  <si>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</si>
  <si>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</si>
  <si>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</si>
  <si>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</si>
  <si>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</si>
  <si>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</si>
  <si>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</si>
  <si>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</si>
  <si>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</si>
  <si>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</si>
  <si>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</si>
  <si>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</si>
  <si>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</si>
  <si>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</si>
  <si>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</si>
  <si>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</si>
  <si>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</si>
  <si>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</si>
  <si>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</si>
  <si>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</si>
  <si>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</si>
  <si>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</si>
  <si>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</si>
  <si>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</si>
  <si>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</si>
  <si>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</si>
  <si>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</si>
  <si>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</si>
  <si>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</si>
  <si>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</si>
  <si>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</si>
  <si>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</si>
  <si>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</si>
  <si>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</si>
  <si>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</si>
  <si>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</si>
  <si>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</si>
  <si>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</si>
  <si>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</si>
  <si>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</si>
  <si>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</si>
  <si>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</si>
  <si>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</si>
  <si>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</si>
  <si>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</si>
  <si>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</si>
  <si>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</si>
  <si>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</si>
  <si>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</si>
  <si>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</si>
  <si>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</si>
  <si>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</si>
  <si>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</si>
  <si>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</si>
  <si>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</si>
  <si>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</si>
  <si>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</si>
  <si>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</si>
  <si>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</si>
  <si>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</si>
  <si>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</si>
  <si>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</si>
  <si>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</si>
  <si>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</si>
  <si>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</si>
  <si>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</si>
  <si>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</si>
  <si>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</si>
  <si>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</si>
  <si>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</si>
  <si>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</si>
  <si>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</si>
  <si>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</si>
  <si>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</si>
  <si>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</si>
  <si>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</si>
  <si>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</si>
  <si>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</si>
  <si>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</si>
  <si>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</si>
  <si>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</si>
  <si>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</si>
  <si>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</si>
  <si>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</si>
  <si>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</si>
  <si>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</si>
  <si>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</si>
  <si>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</si>
  <si>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</si>
  <si>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</si>
  <si>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</si>
  <si>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</si>
  <si>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</si>
  <si>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</si>
  <si>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</si>
  <si>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</si>
  <si>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</si>
  <si>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</si>
  <si>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</si>
  <si>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</si>
  <si>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</si>
  <si>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</si>
  <si>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</si>
  <si>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</si>
  <si>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</si>
  <si>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</si>
  <si>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</si>
  <si>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</si>
  <si>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</si>
  <si>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</si>
  <si>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</si>
  <si>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</si>
  <si>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</si>
  <si>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</si>
  <si>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</si>
  <si>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</si>
  <si>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</si>
  <si>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</si>
  <si>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</si>
  <si>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</si>
  <si>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</si>
  <si>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</si>
  <si>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</si>
  <si>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</si>
  <si>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</si>
  <si>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</si>
  <si>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</si>
  <si>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</si>
  <si>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</si>
  <si>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</si>
  <si>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</si>
  <si>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</si>
  <si>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</si>
  <si>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</si>
  <si>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</si>
  <si>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</si>
  <si>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</si>
  <si>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</si>
  <si>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</si>
  <si>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</si>
  <si>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</si>
  <si>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</si>
  <si>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</si>
  <si>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</si>
  <si>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</si>
  <si>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</si>
  <si>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</si>
  <si>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</si>
  <si>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</si>
  <si>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</si>
  <si>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</si>
  <si>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</si>
  <si>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</si>
  <si>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</si>
  <si>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</si>
  <si>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</si>
  <si>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</si>
  <si>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</si>
  <si>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</si>
  <si>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</si>
  <si>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</si>
  <si>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</si>
  <si>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</si>
  <si>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</si>
  <si>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</si>
  <si>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</si>
  <si>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</si>
  <si>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</si>
  <si>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</si>
  <si>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</si>
  <si>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</si>
  <si>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</si>
  <si>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</si>
  <si>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</si>
  <si>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</si>
  <si>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</si>
  <si>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</si>
  <si>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</si>
  <si>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</si>
  <si>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</si>
  <si>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</si>
  <si>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</si>
  <si>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</si>
  <si>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</si>
  <si>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</si>
  <si>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</si>
  <si>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</si>
  <si>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</si>
  <si>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</si>
  <si>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</si>
  <si>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</si>
  <si>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</si>
  <si>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</si>
  <si>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</si>
  <si>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</si>
  <si>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</si>
  <si>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</si>
  <si>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</si>
  <si>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</si>
  <si>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</si>
  <si>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</si>
  <si>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</si>
  <si>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</si>
  <si>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</si>
  <si>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</si>
  <si>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</si>
  <si>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</si>
  <si>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</si>
  <si>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</si>
  <si>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</si>
  <si>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</si>
  <si>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</si>
  <si>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</si>
  <si>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</si>
  <si>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</si>
  <si>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</si>
  <si>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</si>
  <si>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</si>
  <si>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</si>
  <si>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</si>
  <si>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</si>
  <si>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</si>
  <si>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</si>
  <si>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</si>
  <si>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</si>
  <si>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</si>
  <si>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</si>
  <si>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</si>
  <si>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</si>
  <si>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</si>
  <si>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</si>
  <si>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</si>
  <si>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</si>
  <si>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</si>
  <si>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</si>
  <si>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</si>
  <si>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</si>
  <si>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</si>
  <si>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</si>
  <si>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</si>
  <si>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</si>
  <si>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</si>
  <si>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</si>
  <si>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</si>
  <si>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</si>
  <si>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</si>
  <si>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</si>
  <si>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</si>
  <si>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</si>
  <si>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</si>
  <si>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</si>
  <si>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</si>
  <si>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</si>
  <si>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</si>
  <si>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</si>
  <si>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</si>
  <si>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</si>
  <si>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</si>
  <si>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</si>
  <si>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</si>
  <si>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</si>
  <si>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</si>
  <si>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</si>
  <si>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</si>
  <si>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</si>
  <si>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</si>
  <si>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</si>
  <si>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</si>
  <si>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</si>
  <si>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</si>
  <si>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</si>
  <si>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</si>
  <si>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</si>
  <si>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</si>
  <si>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</si>
  <si>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</si>
  <si>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</si>
  <si>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</si>
  <si>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</si>
  <si>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</si>
  <si>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</si>
  <si>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</si>
  <si>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</si>
  <si>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</si>
  <si>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</si>
  <si>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</si>
  <si>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</si>
  <si>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</si>
  <si>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</si>
  <si>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</si>
  <si>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</si>
  <si>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</si>
  <si>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</si>
  <si>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</si>
  <si>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</si>
  <si>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</si>
  <si>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</si>
  <si>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</si>
  <si>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</si>
  <si>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</si>
  <si>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</si>
  <si>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</si>
  <si>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</si>
  <si>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</si>
  <si>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</si>
  <si>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</si>
  <si>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</si>
  <si>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</si>
  <si>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</si>
  <si>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</si>
  <si>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</si>
  <si>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</si>
  <si>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</si>
  <si>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</si>
  <si>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</si>
  <si>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</si>
  <si>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</si>
  <si>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</si>
  <si>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</si>
  <si>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</si>
  <si>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</si>
  <si>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</si>
  <si>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</si>
  <si>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</si>
  <si>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</si>
  <si>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</si>
  <si>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</si>
  <si>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</si>
  <si>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</si>
  <si>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</si>
  <si>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</si>
  <si>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</si>
  <si>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</si>
  <si>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</si>
  <si>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</si>
  <si>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</si>
  <si>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</si>
  <si>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</si>
  <si>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</si>
  <si>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</si>
  <si>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</si>
  <si>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</si>
  <si>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</si>
  <si>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</si>
  <si>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</si>
  <si>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</si>
  <si>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</si>
  <si>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</si>
  <si>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</si>
  <si>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</si>
  <si>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</si>
  <si>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</si>
  <si>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</si>
  <si>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</si>
  <si>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</si>
  <si>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</si>
  <si>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</si>
  <si>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</si>
  <si>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</si>
  <si>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</si>
  <si>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</si>
  <si>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</si>
  <si>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</si>
  <si>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</si>
  <si>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</si>
  <si>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</si>
  <si>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</si>
  <si>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</si>
  <si>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</si>
  <si>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</si>
  <si>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</si>
  <si>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</si>
  <si>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</si>
  <si>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</si>
  <si>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</si>
  <si>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</si>
  <si>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</si>
  <si>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</si>
  <si>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</si>
  <si>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</si>
  <si>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</si>
  <si>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</si>
  <si>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</si>
  <si>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</si>
  <si>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</si>
  <si>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</si>
  <si>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</si>
  <si>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</si>
  <si>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</si>
  <si>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</si>
  <si>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</si>
  <si>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</si>
  <si>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</si>
  <si>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</si>
  <si>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</si>
  <si>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</si>
  <si>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</si>
  <si>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</si>
  <si>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</si>
  <si>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</si>
  <si>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</si>
  <si>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</si>
  <si>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</si>
  <si>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</si>
  <si>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</si>
  <si>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</si>
  <si>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</si>
  <si>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</si>
  <si>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</si>
  <si>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</si>
  <si>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</si>
  <si>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</si>
  <si>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</si>
  <si>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</si>
  <si>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</si>
  <si>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</si>
  <si>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</si>
  <si>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</si>
  <si>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</si>
  <si>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</si>
  <si>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</si>
  <si>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</si>
  <si>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</si>
  <si>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</si>
  <si>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</si>
  <si>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</si>
  <si>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</si>
  <si>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</si>
  <si>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</si>
  <si>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</si>
  <si>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</si>
  <si>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</si>
  <si>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</si>
  <si>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</si>
  <si>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</si>
  <si>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</si>
  <si>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</si>
  <si>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</si>
  <si>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</si>
  <si>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</si>
  <si>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</si>
  <si>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</si>
  <si>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</si>
  <si>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</si>
  <si>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</si>
  <si>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</si>
  <si>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</si>
  <si>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</si>
  <si>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</si>
  <si>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</si>
  <si>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</si>
  <si>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</si>
  <si>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</si>
  <si>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</si>
  <si>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</si>
  <si>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</si>
  <si>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</si>
  <si>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</si>
  <si>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</si>
  <si>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</si>
  <si>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</si>
  <si>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</si>
  <si>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</si>
  <si>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</si>
  <si>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</si>
  <si>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</si>
  <si>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</si>
  <si>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</si>
  <si>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</si>
  <si>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</si>
  <si>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</si>
  <si>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</si>
  <si>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</si>
  <si>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</si>
  <si>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</si>
  <si>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</si>
  <si>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</si>
  <si>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</si>
  <si>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</si>
  <si>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</si>
  <si>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</si>
  <si>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</si>
  <si>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</si>
  <si>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</si>
  <si>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</si>
  <si>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</si>
  <si>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</si>
  <si>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</si>
  <si>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</si>
  <si>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</si>
  <si>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</si>
  <si>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</si>
  <si>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</si>
  <si>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</si>
  <si>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</si>
  <si>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</si>
  <si>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</si>
  <si>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</si>
  <si>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</si>
  <si>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</si>
  <si>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</si>
  <si>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</si>
  <si>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</si>
  <si>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</si>
  <si>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</si>
  <si>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</si>
  <si>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</si>
  <si>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</si>
  <si>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</si>
  <si>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</si>
  <si>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</si>
  <si>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</si>
  <si>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</si>
  <si>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</si>
  <si>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</si>
  <si>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</si>
  <si>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</si>
  <si>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</si>
  <si>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</si>
  <si>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</si>
  <si>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</si>
  <si>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</si>
  <si>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</si>
  <si>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</si>
  <si>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</si>
  <si>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</si>
  <si>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</si>
  <si>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</si>
  <si>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</si>
  <si>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</si>
  <si>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</si>
  <si>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</si>
  <si>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</si>
  <si>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</si>
  <si>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</si>
  <si>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</si>
  <si>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</si>
  <si>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</si>
  <si>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</si>
  <si>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</si>
  <si>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</si>
  <si>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</si>
  <si>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</si>
  <si>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</si>
  <si>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</si>
  <si>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</si>
  <si>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</si>
  <si>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</si>
  <si>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</si>
  <si>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</si>
  <si>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</si>
  <si>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</si>
  <si>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</si>
  <si>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</si>
  <si>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</si>
  <si>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</si>
  <si>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</si>
  <si>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</si>
  <si>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</si>
  <si>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</si>
  <si>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</si>
  <si>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</si>
  <si>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</si>
  <si>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</si>
  <si>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</si>
  <si>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</si>
  <si>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</si>
  <si>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</si>
  <si>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</si>
  <si>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</si>
  <si>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</si>
  <si>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</si>
  <si>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</si>
  <si>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</si>
  <si>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</si>
  <si>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</si>
  <si>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</si>
  <si>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</si>
  <si>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</si>
  <si>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</si>
  <si>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</si>
  <si>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</si>
  <si>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</si>
  <si>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</si>
  <si>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</si>
  <si>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</si>
  <si>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</si>
  <si>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</si>
  <si>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</si>
  <si>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</si>
  <si>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</si>
  <si>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</si>
  <si>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</si>
  <si>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</si>
  <si>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</si>
  <si>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</si>
  <si>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</si>
  <si>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</si>
  <si>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</si>
  <si>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</si>
  <si>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</si>
  <si>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</si>
  <si>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</si>
  <si>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</si>
  <si>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</si>
  <si>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</si>
  <si>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</si>
  <si>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</si>
  <si>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</si>
  <si>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</si>
  <si>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</si>
  <si>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</si>
  <si>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</si>
  <si>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</si>
  <si>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</si>
  <si>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</si>
  <si>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</si>
  <si>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</si>
  <si>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</si>
  <si>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</si>
  <si>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</si>
  <si>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</si>
  <si>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</si>
  <si>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</si>
  <si>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</si>
  <si>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</si>
  <si>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</si>
  <si>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</si>
  <si>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</si>
  <si>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</si>
  <si>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</si>
  <si>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</si>
  <si>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</si>
  <si>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</si>
  <si>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</si>
  <si>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</si>
  <si>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</si>
  <si>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</si>
  <si>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</si>
  <si>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</si>
  <si>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</si>
  <si>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</si>
  <si>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</si>
  <si>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</si>
  <si>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</si>
  <si>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</si>
  <si>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</si>
  <si>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</si>
  <si>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</si>
  <si>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</si>
  <si>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</si>
  <si>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</si>
  <si>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</si>
  <si>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</si>
  <si>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</si>
  <si>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</si>
  <si>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</si>
  <si>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</si>
  <si>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</si>
  <si>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</si>
  <si>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</si>
  <si>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</si>
  <si>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</si>
  <si>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</si>
  <si>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</si>
  <si>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</si>
  <si>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</si>
  <si>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</si>
  <si>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</si>
  <si>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</si>
  <si>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</si>
  <si>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</si>
  <si>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</si>
  <si>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</si>
  <si>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</si>
  <si>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</si>
  <si>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</si>
  <si>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</si>
  <si>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</si>
  <si>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</si>
  <si>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</si>
  <si>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</si>
  <si>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</si>
  <si>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</si>
  <si>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</si>
  <si>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</si>
  <si>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</si>
  <si>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</si>
  <si>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</si>
  <si>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</si>
  <si>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</si>
  <si>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</si>
  <si>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</si>
  <si>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</si>
  <si>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</si>
  <si>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</si>
  <si>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</si>
  <si>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</si>
  <si>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</si>
  <si>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</si>
  <si>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</si>
  <si>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</si>
  <si>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</si>
  <si>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</si>
  <si>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</si>
  <si>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</si>
  <si>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</si>
  <si>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</si>
  <si>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</si>
  <si>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</si>
  <si>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</si>
  <si>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</si>
  <si>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</si>
  <si>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</si>
  <si>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</si>
  <si>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</si>
  <si>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</si>
  <si>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</si>
  <si>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</si>
  <si>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</si>
  <si>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</si>
  <si>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</si>
  <si>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</si>
  <si>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</si>
  <si>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</si>
  <si>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</si>
  <si>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</si>
  <si>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</si>
  <si>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</si>
  <si>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</si>
  <si>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</si>
  <si>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</si>
  <si>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</si>
  <si>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</si>
  <si>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</si>
  <si>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</si>
  <si>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</si>
  <si>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</si>
  <si>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</si>
  <si>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</si>
  <si>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</si>
  <si>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</si>
  <si>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</si>
  <si>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</si>
  <si>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</si>
  <si>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</si>
  <si>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</si>
  <si>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</si>
  <si>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</si>
  <si>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</si>
  <si>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</si>
  <si>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</si>
  <si>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</si>
  <si>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</si>
  <si>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</si>
  <si>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</si>
  <si>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</si>
  <si>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</si>
  <si>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</si>
  <si>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</si>
  <si>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</si>
  <si>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</si>
  <si>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</si>
  <si>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</si>
  <si>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</si>
  <si>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</si>
  <si>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</si>
  <si>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</si>
  <si>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</si>
  <si>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</si>
  <si>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</si>
  <si>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</si>
  <si>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</si>
  <si>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</si>
  <si>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</si>
  <si>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</si>
  <si>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</si>
  <si>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</si>
  <si>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</si>
  <si>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</si>
  <si>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</si>
  <si>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</si>
  <si>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</si>
  <si>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</si>
  <si>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</si>
  <si>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</si>
  <si>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</si>
  <si>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</si>
  <si>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</si>
  <si>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</si>
  <si>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</si>
  <si>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</si>
  <si>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</si>
  <si>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</si>
  <si>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</si>
  <si>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</si>
  <si>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</si>
  <si>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</si>
  <si>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</si>
  <si>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</si>
  <si>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</si>
  <si>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</si>
  <si>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</si>
  <si>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</si>
  <si>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</si>
  <si>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</si>
  <si>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</si>
  <si>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</si>
  <si>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</si>
  <si>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</si>
  <si>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</si>
  <si>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</si>
  <si>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</si>
  <si>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</si>
  <si>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</si>
  <si>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</si>
  <si>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</si>
  <si>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</si>
  <si>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</si>
  <si>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</si>
  <si>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</si>
  <si>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</si>
  <si>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</si>
  <si>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</si>
  <si>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</si>
  <si>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</si>
  <si>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</si>
  <si>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</si>
  <si>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</si>
  <si>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</si>
  <si>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</si>
  <si>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</si>
  <si>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</si>
  <si>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</si>
  <si>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</si>
  <si>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</si>
  <si>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</si>
  <si>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</si>
  <si>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</si>
  <si>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</si>
  <si>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</si>
  <si>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</si>
  <si>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</si>
  <si>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</si>
  <si>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</si>
  <si>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</si>
  <si>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</si>
  <si>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</si>
  <si>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</si>
  <si>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</si>
  <si>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</si>
  <si>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</si>
  <si>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</si>
  <si>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</si>
  <si>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</si>
  <si>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</si>
  <si>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</si>
  <si>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</si>
  <si>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</si>
  <si>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</si>
  <si>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</si>
  <si>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</si>
  <si>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</si>
  <si>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</si>
  <si>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</si>
  <si>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</si>
  <si>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</si>
  <si>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</si>
  <si>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</si>
  <si>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</si>
  <si>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</si>
  <si>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</si>
  <si>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</si>
  <si>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</si>
  <si>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</si>
  <si>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</si>
  <si>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</si>
  <si>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</si>
  <si>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</si>
  <si>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</si>
  <si>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</si>
  <si>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</si>
  <si>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</si>
  <si>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</si>
  <si>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</si>
  <si>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</si>
  <si>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</si>
  <si>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</si>
  <si>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</si>
  <si>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</si>
  <si>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</si>
  <si>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</si>
  <si>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</si>
  <si>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</si>
  <si>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</si>
  <si>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</si>
  <si>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</si>
  <si>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</si>
  <si>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</si>
  <si>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</si>
  <si>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</si>
  <si>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</si>
  <si>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</si>
  <si>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</si>
  <si>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</si>
  <si>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</si>
  <si>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</si>
  <si>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</si>
  <si>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</si>
  <si>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</si>
  <si>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</si>
  <si>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</si>
  <si>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</si>
  <si>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</si>
  <si>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</si>
  <si>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</si>
  <si>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</si>
  <si>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</si>
  <si>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</si>
  <si>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</si>
  <si>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</si>
  <si>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</si>
  <si>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</si>
  <si>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</si>
  <si>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</si>
  <si>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</si>
  <si>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</si>
  <si>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</si>
  <si>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</si>
  <si>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</si>
  <si>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</si>
  <si>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</si>
  <si>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</si>
  <si>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</si>
  <si>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</si>
  <si>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</si>
  <si>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</si>
  <si>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</si>
  <si>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</si>
  <si>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</si>
  <si>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</si>
  <si>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</si>
  <si>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</si>
  <si>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</si>
  <si>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</si>
  <si>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</si>
  <si>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</si>
  <si>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</si>
  <si>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</si>
  <si>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</si>
  <si>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</si>
  <si>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</si>
  <si>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</si>
  <si>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</si>
  <si>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</si>
  <si>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</si>
  <si>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</si>
  <si>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</si>
  <si>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</si>
  <si>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</si>
  <si>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</si>
  <si>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</si>
  <si>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</si>
  <si>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</si>
  <si>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</si>
  <si>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</si>
  <si>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</si>
  <si>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</si>
  <si>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</si>
  <si>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</si>
  <si>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</si>
  <si>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</si>
  <si>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</si>
  <si>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</si>
  <si>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</si>
  <si>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</si>
  <si>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</si>
  <si>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</si>
  <si>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</si>
  <si>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</si>
  <si>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</si>
  <si>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</si>
  <si>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</si>
  <si>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</si>
  <si>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</si>
  <si>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</si>
  <si>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</si>
  <si>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</si>
  <si>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</si>
  <si>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</si>
  <si>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</si>
  <si>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</si>
  <si>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</si>
  <si>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</si>
  <si>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</si>
  <si>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</si>
  <si>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</si>
  <si>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</si>
  <si>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</si>
  <si>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</si>
  <si>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</si>
  <si>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</si>
  <si>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</si>
  <si>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</si>
  <si>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</si>
  <si>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</si>
  <si>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</si>
  <si>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</si>
  <si>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</si>
  <si>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</si>
  <si>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</si>
  <si>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</si>
  <si>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</si>
  <si>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</si>
  <si>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</si>
  <si>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</si>
  <si>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</si>
  <si>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</si>
  <si>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</si>
  <si>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</si>
  <si>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</si>
  <si>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</si>
  <si>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</si>
  <si>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</si>
  <si>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</si>
  <si>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</si>
  <si>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</si>
  <si>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</si>
  <si>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</si>
  <si>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</si>
  <si>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</si>
  <si>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</si>
  <si>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</si>
  <si>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</si>
  <si>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</si>
  <si>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</si>
  <si>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</si>
  <si>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</si>
  <si>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</si>
  <si>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</si>
  <si>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</si>
  <si>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</si>
  <si>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</si>
  <si>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</si>
  <si>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</si>
  <si>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</si>
  <si>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</si>
  <si>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</si>
  <si>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</si>
  <si>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</si>
  <si>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</si>
  <si>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</si>
  <si>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</si>
  <si>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</si>
  <si>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</si>
  <si>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</si>
  <si>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</si>
  <si>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</si>
  <si>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</si>
  <si>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</si>
  <si>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</si>
  <si>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</si>
  <si>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</si>
  <si>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</si>
  <si>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</si>
  <si>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</si>
  <si>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</si>
  <si>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</si>
  <si>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</si>
  <si>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</si>
  <si>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</si>
  <si>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</si>
  <si>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</si>
  <si>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</si>
  <si>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</si>
  <si>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</si>
  <si>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</si>
  <si>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</si>
  <si>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</si>
  <si>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</si>
  <si>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</si>
  <si>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</si>
  <si>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</si>
  <si>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</si>
  <si>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</si>
  <si>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</si>
  <si>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</si>
  <si>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</si>
  <si>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</si>
  <si>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</si>
  <si>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</si>
  <si>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</si>
  <si>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</si>
  <si>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</si>
  <si>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</si>
  <si>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</si>
  <si>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</si>
  <si>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</si>
  <si>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</si>
  <si>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</si>
  <si>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</si>
  <si>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</si>
  <si>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</si>
  <si>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</si>
  <si>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</si>
  <si>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</si>
  <si>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</si>
  <si>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</si>
  <si>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</si>
  <si>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</si>
  <si>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</si>
  <si>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</si>
  <si>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</si>
  <si>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</si>
  <si>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</si>
  <si>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</si>
  <si>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</si>
  <si>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</si>
  <si>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</si>
  <si>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</si>
  <si>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</si>
  <si>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</si>
  <si>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</si>
  <si>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</si>
  <si>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</si>
  <si>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</si>
  <si>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</si>
  <si>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</si>
  <si>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</si>
  <si>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</si>
  <si>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</si>
  <si>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</si>
  <si>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</si>
  <si>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</si>
  <si>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</si>
  <si>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</si>
  <si>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</si>
  <si>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</si>
  <si>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</si>
  <si>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</si>
  <si>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</si>
  <si>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</si>
  <si>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</si>
  <si>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</si>
  <si>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</si>
  <si>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</si>
  <si>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</si>
  <si>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</si>
  <si>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</si>
  <si>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</si>
  <si>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</si>
  <si>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</si>
  <si>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</si>
  <si>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</si>
  <si>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</si>
  <si>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</si>
  <si>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</si>
  <si>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</si>
  <si>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</si>
  <si>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</si>
  <si>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</si>
  <si>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</si>
  <si>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</si>
  <si>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</si>
  <si>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</si>
  <si>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</si>
  <si>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</si>
  <si>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</si>
  <si>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</si>
  <si>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</si>
  <si>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</si>
  <si>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</si>
  <si>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</si>
  <si>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</si>
  <si>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</si>
  <si>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</si>
  <si>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</si>
  <si>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</si>
  <si>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</si>
  <si>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</si>
  <si>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</si>
  <si>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</si>
  <si>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</si>
  <si>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</si>
  <si>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</si>
  <si>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</si>
  <si>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</si>
  <si>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</si>
  <si>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</si>
  <si>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</si>
  <si>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</si>
  <si>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</si>
  <si>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</si>
  <si>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</si>
  <si>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</si>
  <si>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</si>
  <si>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</si>
  <si>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</si>
  <si>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</si>
  <si>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</si>
  <si>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</si>
  <si>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</si>
  <si>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</si>
  <si>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</si>
  <si>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</si>
  <si>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</si>
  <si>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</si>
  <si>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</si>
  <si>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</si>
  <si>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</si>
  <si>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</si>
  <si>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</si>
  <si>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</si>
  <si>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</si>
  <si>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</si>
  <si>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</si>
  <si>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</si>
  <si>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</si>
  <si>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</si>
  <si>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</si>
  <si>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</si>
  <si>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</si>
  <si>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</si>
  <si>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</si>
  <si>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</si>
  <si>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</si>
  <si>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</si>
  <si>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</si>
  <si>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</si>
  <si>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</si>
  <si>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</si>
  <si>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</si>
  <si>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</si>
  <si>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</si>
  <si>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</si>
  <si>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</si>
  <si>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</si>
  <si>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</si>
  <si>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</si>
  <si>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</si>
  <si>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</si>
  <si>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</si>
  <si>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</si>
  <si>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</si>
  <si>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</si>
  <si>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</si>
  <si>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</si>
  <si>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</si>
  <si>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</si>
  <si>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</si>
  <si>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</si>
  <si>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</si>
  <si>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</si>
  <si>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</si>
  <si>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</si>
  <si>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</si>
  <si>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</si>
  <si>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</si>
  <si>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</si>
  <si>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</si>
  <si>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</si>
  <si>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</si>
  <si>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</si>
  <si>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</si>
  <si>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</si>
  <si>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</si>
  <si>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</si>
  <si>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</si>
  <si>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</si>
  <si>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</si>
  <si>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</si>
  <si>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</si>
  <si>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</si>
  <si>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</si>
  <si>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</si>
  <si>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</si>
  <si>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</si>
  <si>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</si>
  <si>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</si>
  <si>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</si>
  <si>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</si>
  <si>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</si>
  <si>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</si>
  <si>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</si>
  <si>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</si>
  <si>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</si>
  <si>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</si>
  <si>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</si>
  <si>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</si>
  <si>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</si>
  <si>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</si>
  <si>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</si>
  <si>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</si>
  <si>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</si>
  <si>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</si>
  <si>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</si>
  <si>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</si>
  <si>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</si>
  <si>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</si>
  <si>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</si>
  <si>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</si>
  <si>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</si>
  <si>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</si>
  <si>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</si>
  <si>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</si>
  <si>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</si>
  <si>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</si>
  <si>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</si>
  <si>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</si>
  <si>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</si>
  <si>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</si>
  <si>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</si>
  <si>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</si>
  <si>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</si>
  <si>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</si>
  <si>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</si>
  <si>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</si>
  <si>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</si>
  <si>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</si>
  <si>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</si>
  <si>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</si>
  <si>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</si>
  <si>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</si>
  <si>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</si>
  <si>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</si>
  <si>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</si>
  <si>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</si>
  <si>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</si>
  <si>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</si>
  <si>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</si>
  <si>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</si>
  <si>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</si>
  <si>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</si>
  <si>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</si>
  <si>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</si>
  <si>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</si>
  <si>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</si>
  <si>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</si>
  <si>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</si>
  <si>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</si>
  <si>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</si>
  <si>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</si>
  <si>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</si>
  <si>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</si>
  <si>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</si>
  <si>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</si>
  <si>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</si>
  <si>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</si>
  <si>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</si>
  <si>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</si>
  <si>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</si>
  <si>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</si>
  <si>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</si>
  <si>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</si>
  <si>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</si>
  <si>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</si>
  <si>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</si>
  <si>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</si>
  <si>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</si>
  <si>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</si>
  <si>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</si>
  <si>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</si>
  <si>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</si>
  <si>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</si>
  <si>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</si>
  <si>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</si>
  <si>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</si>
  <si>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</si>
  <si>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</si>
  <si>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</si>
  <si>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</si>
  <si>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</si>
  <si>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</si>
  <si>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</si>
  <si>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</si>
  <si>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</si>
  <si>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</si>
  <si>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</si>
  <si>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</si>
  <si>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</si>
  <si>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</si>
  <si>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</si>
  <si>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</si>
  <si>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</si>
  <si>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</si>
  <si>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</si>
  <si>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</si>
  <si>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</si>
  <si>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</si>
  <si>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</si>
  <si>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</si>
  <si>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</si>
  <si>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</si>
  <si>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</si>
  <si>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</si>
  <si>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</si>
  <si>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</si>
  <si>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</si>
  <si>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</si>
  <si>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</si>
  <si>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</si>
  <si>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</si>
  <si>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</si>
  <si>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</si>
  <si>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</si>
  <si>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</si>
  <si>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</si>
  <si>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</si>
  <si>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</si>
  <si>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</si>
  <si>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</si>
  <si>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</si>
  <si>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</si>
  <si>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</si>
  <si>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</si>
  <si>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</si>
  <si>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</si>
  <si>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</si>
  <si>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</si>
  <si>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</si>
  <si>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</si>
  <si>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</si>
  <si>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</si>
  <si>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</si>
  <si>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</si>
  <si>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</si>
  <si>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</si>
  <si>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</si>
  <si>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</si>
  <si>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</si>
  <si>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</si>
  <si>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</si>
  <si>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</si>
  <si>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</si>
  <si>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</si>
  <si>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</si>
  <si>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</si>
  <si>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</si>
  <si>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</si>
  <si>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</si>
  <si>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</si>
  <si>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</si>
  <si>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</si>
  <si>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</si>
  <si>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</si>
  <si>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</si>
  <si>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</si>
  <si>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</si>
  <si>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</si>
  <si>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</si>
  <si>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</si>
  <si>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</si>
  <si>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</si>
  <si>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</si>
  <si>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</si>
  <si>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</si>
  <si>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</si>
  <si>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</si>
  <si>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</si>
  <si>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</si>
  <si>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</si>
  <si>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</si>
  <si>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</si>
  <si>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</si>
  <si>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</si>
  <si>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</si>
  <si>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</si>
  <si>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</si>
  <si>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</si>
  <si>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</si>
  <si>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</si>
  <si>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</si>
  <si>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</si>
  <si>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</si>
  <si>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</si>
  <si>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</si>
  <si>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</si>
  <si>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</si>
  <si>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</si>
  <si>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</si>
  <si>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</si>
  <si>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</si>
  <si>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</si>
  <si>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</si>
  <si>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</si>
  <si>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</si>
  <si>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</si>
  <si>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</si>
  <si>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</si>
  <si>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</si>
  <si>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</si>
  <si>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</si>
  <si>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</si>
  <si>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</si>
  <si>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</si>
  <si>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</si>
  <si>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</si>
  <si>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</si>
  <si>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</si>
  <si>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</si>
  <si>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</si>
  <si>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</si>
  <si>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</si>
  <si>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</si>
  <si>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</si>
  <si>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</si>
  <si>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</si>
  <si>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</si>
  <si>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</si>
  <si>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</si>
  <si>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</si>
  <si>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</si>
  <si>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</si>
  <si>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</si>
  <si>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</si>
  <si>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</si>
  <si>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</si>
  <si>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</si>
  <si>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</si>
  <si>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</si>
  <si>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</si>
  <si>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</si>
  <si>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</si>
  <si>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</si>
  <si>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</si>
  <si>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</si>
  <si>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</si>
  <si>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</si>
  <si>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</si>
  <si>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</si>
  <si>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</si>
  <si>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</si>
  <si>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</si>
  <si>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</si>
  <si>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</si>
  <si>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</si>
  <si>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</si>
  <si>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</si>
  <si>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</si>
  <si>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</si>
  <si>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</si>
  <si>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</si>
  <si>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</si>
  <si>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</si>
  <si>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</si>
  <si>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</si>
  <si>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</si>
  <si>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</si>
  <si>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</si>
  <si>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</si>
  <si>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</si>
  <si>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</si>
  <si>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</si>
  <si>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</si>
  <si>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</si>
  <si>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</si>
  <si>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</si>
  <si>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</si>
  <si>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</si>
  <si>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</si>
  <si>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</si>
  <si>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</si>
  <si>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</si>
  <si>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</si>
  <si>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</si>
  <si>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</si>
  <si>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</si>
  <si>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</si>
  <si>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</si>
  <si>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</si>
  <si>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</si>
  <si>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</si>
  <si>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</si>
  <si>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</si>
  <si>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</si>
  <si>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</si>
  <si>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</si>
  <si>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</si>
  <si>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</si>
  <si>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</si>
  <si>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</si>
  <si>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</si>
  <si>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</si>
  <si>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</si>
  <si>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</si>
  <si>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</si>
  <si>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</si>
  <si>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</si>
  <si>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</si>
  <si>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</si>
  <si>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</si>
  <si>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</si>
  <si>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</si>
  <si>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</si>
  <si>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</si>
  <si>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</si>
  <si>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</si>
  <si>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</si>
  <si>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</si>
  <si>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</si>
  <si>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</si>
  <si>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</si>
  <si>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</si>
  <si>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</si>
  <si>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</si>
  <si>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</si>
  <si>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</si>
  <si>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</si>
  <si>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</si>
  <si>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</si>
  <si>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</si>
  <si>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</si>
  <si>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</si>
  <si>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</si>
  <si>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</si>
  <si>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</si>
  <si>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</si>
  <si>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</si>
  <si>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</si>
  <si>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</si>
  <si>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</si>
  <si>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</si>
  <si>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</si>
  <si>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</si>
  <si>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</si>
  <si>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</si>
  <si>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</si>
  <si>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</si>
  <si>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</si>
  <si>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</si>
  <si>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</si>
  <si>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</si>
  <si>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</si>
  <si>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</si>
  <si>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</si>
  <si>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</si>
  <si>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</si>
  <si>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</si>
  <si>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</si>
  <si>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</si>
  <si>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</si>
  <si>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</si>
  <si>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</si>
  <si>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</si>
  <si>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</si>
  <si>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</si>
  <si>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</si>
  <si>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</si>
  <si>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</si>
  <si>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</si>
  <si>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</si>
  <si>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</si>
  <si>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</si>
  <si>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</si>
  <si>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</si>
  <si>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</si>
  <si>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</si>
  <si>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</si>
  <si>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</si>
  <si>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</si>
  <si>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</si>
  <si>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</si>
  <si>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</si>
  <si>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</si>
  <si>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</si>
  <si>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</si>
  <si>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</si>
  <si>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</si>
  <si>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</si>
  <si>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</si>
  <si>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</si>
  <si>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</si>
  <si>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</si>
  <si>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</si>
  <si>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</si>
  <si>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</si>
  <si>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</si>
  <si>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</si>
  <si>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</si>
  <si>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</si>
  <si>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</si>
  <si>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</si>
  <si>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</si>
  <si>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</si>
  <si>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</si>
  <si>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</si>
  <si>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</si>
  <si>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</si>
  <si>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</si>
  <si>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</si>
  <si>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</si>
  <si>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</si>
  <si>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</si>
  <si>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</si>
  <si>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</si>
  <si>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</si>
  <si>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</si>
  <si>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</si>
  <si>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</si>
  <si>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</si>
  <si>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</si>
  <si>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</si>
  <si>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</si>
  <si>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</si>
  <si>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</si>
  <si>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</si>
  <si>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</si>
  <si>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</si>
  <si>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</si>
  <si>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</si>
  <si>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</si>
  <si>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</si>
  <si>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</si>
  <si>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</si>
  <si>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</si>
  <si>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</si>
  <si>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</si>
  <si>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</si>
  <si>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</si>
  <si>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</si>
  <si>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</si>
  <si>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</si>
  <si>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</si>
  <si>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</si>
  <si>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</si>
  <si>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</si>
  <si>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</si>
  <si>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</si>
  <si>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</si>
  <si>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</si>
  <si>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</si>
  <si>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</si>
  <si>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</si>
  <si>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</si>
  <si>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</si>
  <si>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</si>
  <si>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</si>
  <si>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</si>
  <si>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</si>
  <si>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</si>
  <si>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</si>
  <si>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</si>
  <si>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</si>
  <si>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</si>
  <si>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</si>
  <si>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</si>
  <si>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</si>
  <si>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</si>
  <si>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</si>
  <si>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</si>
  <si>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</si>
  <si>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</si>
  <si>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</si>
  <si>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</si>
  <si>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</si>
  <si>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</si>
  <si>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</si>
  <si>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</si>
  <si>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</si>
  <si>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</si>
  <si>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</si>
  <si>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</si>
  <si>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</si>
  <si>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</si>
  <si>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</si>
  <si>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</si>
  <si>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</si>
  <si>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</si>
  <si>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</si>
  <si>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</si>
  <si>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</si>
  <si>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</si>
  <si>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</si>
  <si>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</si>
  <si>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</si>
  <si>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</si>
  <si>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</si>
  <si>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</si>
  <si>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</si>
  <si>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</si>
  <si>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</si>
  <si>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</si>
  <si>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</si>
  <si>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</si>
  <si>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</si>
  <si>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</si>
  <si>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</si>
  <si>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</si>
  <si>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</si>
  <si>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</si>
  <si>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</si>
  <si>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</si>
  <si>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</si>
  <si>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</si>
  <si>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</si>
  <si>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</si>
  <si>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</si>
  <si>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</si>
  <si>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</si>
  <si>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</si>
  <si>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</si>
  <si>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</si>
  <si>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</si>
  <si>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</si>
  <si>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</si>
  <si>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</si>
  <si>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</si>
  <si>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</si>
  <si>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</si>
  <si>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</si>
  <si>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</si>
  <si>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</si>
  <si>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</si>
  <si>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</si>
  <si>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</si>
  <si>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</si>
  <si>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</si>
  <si>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</si>
  <si>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</si>
  <si>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</si>
  <si>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</si>
  <si>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</si>
  <si>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</si>
  <si>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</si>
  <si>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</si>
  <si>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</si>
  <si>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</si>
  <si>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</si>
  <si>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</si>
  <si>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</si>
  <si>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</si>
  <si>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</si>
  <si>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</si>
  <si>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</si>
  <si>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</si>
  <si>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</si>
  <si>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</si>
  <si>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</si>
  <si>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</si>
  <si>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</si>
  <si>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</si>
  <si>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</si>
  <si>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</si>
  <si>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</si>
  <si>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</si>
  <si>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</si>
  <si>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</si>
  <si>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</si>
  <si>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</si>
  <si>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</si>
  <si>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</si>
  <si>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</si>
  <si>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</si>
  <si>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</si>
  <si>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</si>
  <si>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</si>
  <si>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</si>
  <si>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</si>
  <si>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</si>
  <si>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</si>
  <si>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</si>
  <si>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</si>
  <si>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</si>
  <si>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</si>
  <si>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</si>
  <si>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</si>
  <si>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</si>
  <si>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</si>
  <si>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</si>
  <si>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</si>
  <si>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</si>
  <si>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</si>
  <si>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</si>
  <si>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</si>
  <si>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</si>
  <si>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</si>
  <si>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</si>
  <si>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</si>
  <si>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</si>
  <si>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</si>
  <si>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</si>
  <si>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</si>
  <si>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</si>
  <si>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</si>
  <si>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</si>
  <si>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</si>
  <si>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</si>
  <si>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</si>
  <si>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</si>
  <si>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</si>
  <si>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</si>
  <si>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</si>
  <si>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</si>
  <si>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</si>
  <si>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</si>
  <si>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</si>
  <si>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</si>
  <si>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</si>
  <si>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</si>
  <si>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</si>
  <si>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</si>
  <si>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</si>
  <si>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</si>
  <si>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</si>
  <si>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</si>
  <si>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</si>
  <si>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</si>
  <si>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</si>
  <si>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</si>
  <si>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</si>
  <si>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</si>
  <si>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</si>
  <si>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</si>
  <si>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</si>
  <si>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</si>
  <si>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</si>
  <si>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</si>
  <si>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</si>
  <si>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</si>
  <si>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</si>
  <si>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</si>
  <si>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</si>
  <si>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</si>
  <si>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</si>
  <si>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</si>
  <si>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</si>
  <si>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</si>
  <si>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</si>
  <si>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</si>
  <si>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</si>
  <si>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</si>
  <si>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</si>
  <si>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</si>
  <si>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</si>
  <si>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</si>
  <si>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</si>
  <si>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</si>
  <si>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</si>
  <si>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</si>
  <si>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</si>
  <si>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</si>
  <si>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</si>
  <si>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</si>
  <si>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</si>
  <si>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</si>
  <si>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</si>
  <si>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</si>
  <si>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</si>
  <si>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</si>
  <si>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</si>
  <si>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</si>
  <si>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</si>
  <si>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</si>
  <si>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</si>
  <si>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</si>
  <si>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</si>
  <si>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</si>
  <si>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</si>
  <si>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</si>
  <si>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</si>
  <si>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</si>
  <si>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</si>
  <si>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</si>
  <si>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</si>
  <si>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</si>
  <si>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</si>
  <si>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</si>
  <si>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</si>
  <si>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</si>
  <si>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</si>
  <si>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</si>
  <si>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</si>
  <si>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</si>
  <si>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</si>
  <si>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</si>
  <si>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</si>
  <si>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</si>
  <si>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</si>
  <si>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</si>
  <si>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</si>
  <si>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</si>
  <si>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</si>
  <si>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</si>
  <si>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</si>
  <si>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</si>
  <si>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</si>
  <si>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</si>
  <si>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</si>
  <si>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</si>
  <si>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</si>
  <si>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</si>
  <si>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</si>
  <si>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</si>
  <si>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</si>
  <si>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</si>
  <si>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</si>
  <si>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</si>
  <si>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</si>
  <si>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</si>
  <si>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</si>
  <si>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</si>
  <si>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</si>
  <si>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</si>
  <si>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</si>
  <si>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</si>
  <si>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</si>
  <si>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</si>
  <si>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</si>
  <si>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</si>
  <si>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</si>
  <si>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</si>
  <si>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</si>
  <si>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</si>
  <si>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</si>
  <si>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</si>
  <si>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</si>
  <si>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</si>
  <si>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</si>
  <si>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</si>
  <si>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</si>
  <si>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</si>
  <si>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</si>
  <si>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</si>
  <si>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</si>
  <si>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</si>
  <si>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</si>
  <si>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</si>
  <si>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</si>
  <si>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</si>
  <si>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</si>
  <si>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</si>
  <si>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</si>
  <si>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</si>
  <si>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</si>
  <si>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</si>
  <si>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</si>
  <si>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</si>
  <si>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</si>
  <si>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</si>
  <si>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</si>
  <si>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</si>
  <si>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</si>
  <si>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</si>
  <si>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</si>
  <si>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</si>
  <si>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</si>
  <si>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</si>
  <si>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</si>
  <si>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</si>
  <si>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</si>
  <si>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</si>
  <si>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</si>
  <si>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</si>
  <si>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</si>
  <si>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</si>
  <si>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</si>
  <si>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</si>
  <si>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</si>
  <si>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</si>
  <si>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</si>
  <si>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</si>
  <si>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</si>
  <si>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</si>
  <si>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</si>
  <si>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</si>
  <si>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</si>
  <si>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</si>
  <si>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</si>
  <si>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</si>
  <si>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</si>
  <si>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</si>
  <si>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</si>
  <si>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</si>
  <si>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</si>
  <si>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</si>
  <si>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</si>
  <si>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</si>
  <si>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</si>
  <si>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</si>
  <si>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</si>
  <si>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</si>
  <si>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</si>
  <si>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</si>
  <si>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</si>
  <si>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</si>
  <si>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</si>
  <si>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</si>
  <si>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</si>
  <si>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</si>
  <si>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</si>
  <si>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</si>
  <si>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</si>
  <si>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</si>
  <si>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</si>
  <si>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</si>
  <si>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</si>
  <si>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</si>
  <si>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</si>
  <si>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</si>
  <si>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</si>
  <si>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</si>
  <si>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</si>
  <si>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</si>
  <si>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</si>
  <si>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</si>
  <si>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</si>
  <si>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</si>
  <si>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</si>
  <si>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</si>
  <si>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</si>
  <si>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</si>
  <si>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</si>
  <si>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</si>
  <si>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</si>
  <si>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</si>
  <si>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</si>
  <si>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</si>
  <si>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</si>
  <si>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</si>
  <si>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</si>
  <si>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</si>
  <si>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</si>
  <si>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</si>
  <si>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</si>
  <si>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</si>
  <si>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</si>
  <si>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</si>
  <si>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</si>
  <si>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</si>
  <si>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</si>
  <si>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</si>
  <si>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</si>
  <si>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</si>
  <si>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</si>
  <si>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</si>
  <si>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</si>
  <si>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</si>
  <si>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</si>
  <si>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</si>
  <si>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</si>
  <si>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</si>
  <si>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</si>
  <si>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</si>
  <si>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</si>
  <si>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</si>
  <si>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</si>
  <si>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</si>
  <si>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</si>
  <si>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</si>
  <si>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</si>
  <si>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</si>
  <si>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</si>
  <si>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</si>
  <si>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</si>
  <si>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</si>
  <si>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</si>
  <si>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</si>
  <si>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</si>
  <si>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</si>
  <si>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</si>
  <si>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</si>
  <si>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</si>
  <si>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</si>
  <si>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</si>
  <si>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</si>
  <si>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</si>
  <si>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</si>
  <si>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</si>
  <si>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</si>
  <si>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</si>
  <si>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</si>
  <si>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</si>
  <si>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</si>
  <si>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</si>
  <si>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</si>
  <si>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</si>
  <si>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</si>
  <si>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</si>
  <si>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</si>
  <si>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</si>
  <si>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</si>
  <si>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</si>
  <si>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</si>
  <si>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</si>
  <si>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</si>
  <si>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</si>
  <si>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</si>
  <si>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</si>
  <si>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</si>
  <si>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</si>
  <si>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</si>
  <si>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</si>
  <si>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</si>
  <si>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</si>
  <si>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</si>
  <si>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</si>
  <si>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</si>
  <si>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</si>
  <si>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</si>
  <si>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</si>
  <si>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</si>
  <si>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</si>
  <si>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</si>
  <si>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</si>
  <si>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</si>
  <si>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</si>
  <si>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</si>
  <si>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</si>
  <si>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</si>
  <si>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</si>
  <si>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</si>
  <si>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</si>
  <si>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</si>
  <si>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</si>
  <si>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</si>
  <si>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</si>
  <si>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</si>
  <si>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</si>
  <si>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</si>
  <si>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</si>
  <si>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</si>
  <si>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</si>
  <si>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</si>
  <si>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</si>
  <si>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</si>
  <si>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</si>
  <si>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</si>
  <si>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</si>
  <si>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</si>
  <si>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</si>
  <si>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</si>
  <si>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</si>
  <si>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</si>
  <si>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</si>
  <si>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</si>
  <si>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</si>
  <si>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</si>
  <si>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</si>
  <si>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</si>
  <si>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</si>
  <si>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</si>
  <si>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</si>
  <si>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</si>
  <si>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</si>
  <si>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</si>
  <si>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</si>
  <si>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</si>
  <si>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</si>
  <si>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</si>
  <si>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</si>
  <si>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</si>
  <si>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</si>
  <si>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</si>
  <si>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</si>
  <si>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</si>
  <si>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</si>
  <si>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</si>
  <si>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</si>
  <si>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</si>
  <si>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</si>
  <si>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</si>
  <si>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</si>
  <si>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</si>
  <si>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</si>
  <si>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</si>
  <si>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</si>
  <si>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</si>
  <si>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</si>
  <si>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</si>
  <si>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</si>
  <si>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</si>
  <si>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</si>
  <si>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</si>
  <si>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</si>
  <si>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</si>
  <si>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</si>
  <si>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</si>
  <si>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</si>
  <si>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</si>
  <si>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</si>
  <si>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</si>
  <si>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</si>
  <si>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</si>
  <si>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</si>
  <si>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</si>
  <si>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</si>
  <si>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</si>
  <si>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</si>
  <si>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</si>
  <si>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</si>
  <si>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</si>
  <si>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</si>
  <si>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</si>
  <si>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</si>
  <si>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</si>
  <si>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</si>
  <si>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</si>
  <si>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</si>
  <si>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</si>
  <si>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</si>
  <si>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</si>
  <si>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</si>
  <si>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</si>
  <si>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</si>
  <si>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</si>
  <si>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</si>
  <si>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</si>
  <si>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</si>
  <si>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</si>
  <si>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</si>
  <si>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</si>
  <si>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</si>
  <si>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</si>
  <si>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</si>
  <si>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</si>
  <si>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</si>
  <si>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</si>
  <si>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</si>
  <si>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</si>
  <si>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</si>
  <si>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</si>
  <si>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</si>
  <si>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</si>
  <si>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</si>
  <si>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</si>
  <si>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</si>
  <si>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</si>
  <si>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</si>
  <si>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</si>
  <si>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</si>
  <si>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</si>
  <si>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</si>
  <si>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</si>
  <si>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</si>
  <si>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</si>
  <si>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</si>
  <si>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</si>
  <si>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</si>
  <si>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</si>
  <si>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</si>
  <si>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</si>
  <si>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</si>
  <si>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</si>
  <si>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</si>
  <si>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</si>
  <si>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</si>
  <si>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</si>
  <si>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</si>
  <si>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</si>
  <si>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</si>
  <si>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</si>
  <si>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</si>
  <si>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</si>
  <si>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</si>
  <si>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</si>
  <si>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</si>
  <si>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</si>
  <si>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</si>
  <si>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</si>
  <si>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</si>
  <si>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</si>
  <si>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</si>
  <si>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</si>
  <si>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</si>
  <si>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</si>
  <si>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</si>
  <si>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</si>
  <si>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</si>
  <si>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</si>
  <si>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</si>
  <si>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</si>
  <si>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</si>
  <si>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</si>
  <si>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</si>
  <si>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</si>
  <si>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</si>
  <si>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</si>
  <si>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</si>
  <si>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</si>
  <si>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</si>
  <si>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</si>
  <si>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</si>
  <si>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</si>
  <si>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</si>
  <si>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</si>
  <si>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</si>
  <si>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</si>
  <si>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</si>
  <si>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</si>
  <si>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</si>
  <si>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</si>
  <si>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</si>
  <si>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</si>
  <si>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</si>
  <si>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</si>
  <si>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</si>
  <si>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</si>
  <si>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</si>
  <si>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</si>
  <si>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</si>
  <si>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</si>
  <si>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</si>
  <si>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</si>
  <si>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</si>
  <si>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</si>
  <si>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</si>
  <si>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</si>
  <si>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</si>
  <si>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</si>
  <si>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</si>
  <si>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</si>
  <si>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</si>
  <si>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</si>
  <si>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</si>
  <si>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</si>
  <si>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</si>
  <si>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</si>
  <si>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</si>
  <si>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</si>
  <si>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</si>
  <si>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</si>
  <si>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</si>
  <si>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</si>
  <si>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</si>
  <si>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</si>
  <si>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</si>
  <si>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</si>
  <si>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</si>
  <si>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</si>
  <si>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</si>
  <si>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</si>
  <si>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</si>
  <si>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</si>
  <si>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</si>
  <si>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</si>
  <si>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</si>
  <si>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</si>
  <si>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</si>
  <si>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</si>
  <si>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</si>
  <si>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</si>
  <si>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</si>
  <si>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</si>
  <si>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</si>
  <si>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</si>
  <si>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</si>
  <si>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</si>
  <si>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</si>
  <si>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</si>
  <si>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</si>
  <si>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</si>
  <si>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</si>
  <si>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</si>
  <si>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</si>
  <si>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</si>
  <si>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</si>
  <si>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</si>
  <si>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</si>
  <si>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</si>
  <si>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</si>
  <si>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</si>
  <si>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</si>
  <si>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</si>
  <si>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</si>
  <si>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</si>
  <si>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</si>
  <si>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</si>
  <si>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</si>
  <si>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</si>
  <si>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</si>
  <si>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</si>
  <si>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</si>
  <si>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</si>
  <si>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</si>
  <si>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</si>
  <si>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</si>
  <si>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</si>
  <si>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</si>
  <si>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</si>
  <si>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</si>
  <si>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</si>
  <si>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</si>
  <si>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</si>
  <si>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</si>
  <si>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</si>
  <si>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</si>
  <si>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</si>
  <si>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</si>
  <si>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</si>
  <si>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</si>
  <si>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</si>
  <si>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</si>
  <si>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</si>
  <si>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</si>
  <si>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</si>
  <si>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</si>
  <si>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</si>
  <si>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</si>
  <si>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</si>
  <si>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</si>
  <si>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</si>
  <si>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</si>
  <si>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</si>
  <si>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</si>
  <si>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</si>
  <si>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</si>
  <si>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</si>
  <si>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</si>
  <si>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</si>
  <si>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</si>
  <si>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</si>
  <si>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</si>
  <si>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</si>
  <si>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</si>
  <si>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</si>
  <si>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</si>
  <si>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</si>
  <si>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</si>
  <si>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</si>
  <si>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</si>
  <si>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</si>
  <si>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</si>
  <si>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</si>
  <si>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</si>
  <si>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</si>
  <si>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</si>
  <si>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</si>
  <si>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</si>
  <si>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</si>
  <si>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</si>
  <si>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</si>
  <si>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</si>
  <si>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</si>
  <si>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</si>
  <si>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</si>
  <si>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</si>
  <si>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</si>
  <si>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</si>
  <si>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</si>
  <si>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</si>
  <si>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</si>
  <si>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</si>
  <si>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</si>
  <si>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</si>
  <si>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</si>
  <si>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</si>
  <si>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</si>
  <si>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</si>
  <si>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</si>
  <si>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</si>
  <si>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</si>
  <si>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</si>
  <si>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</si>
  <si>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</si>
  <si>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</si>
  <si>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</si>
  <si>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</si>
  <si>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</si>
  <si>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</si>
  <si>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</si>
  <si>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</si>
  <si>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</si>
  <si>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</si>
  <si>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</si>
  <si>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</si>
  <si>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</si>
  <si>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</si>
  <si>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</si>
  <si>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</si>
  <si>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</si>
  <si>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</si>
  <si>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</si>
  <si>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</si>
  <si>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</si>
  <si>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</si>
  <si>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</si>
  <si>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</si>
  <si>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</si>
  <si>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</si>
  <si>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</si>
  <si>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</si>
  <si>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</si>
  <si>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</si>
  <si>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</si>
  <si>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</si>
  <si>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</si>
  <si>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</si>
  <si>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</si>
  <si>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</si>
  <si>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</si>
  <si>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</si>
  <si>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</si>
  <si>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</si>
  <si>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</si>
  <si>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</si>
  <si>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</si>
  <si>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</si>
  <si>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</si>
  <si>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</si>
  <si>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</si>
  <si>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</si>
  <si>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</si>
  <si>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</si>
  <si>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</si>
  <si>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</si>
  <si>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</si>
  <si>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</si>
  <si>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</si>
  <si>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</si>
  <si>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</si>
  <si>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</si>
  <si>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</si>
  <si>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</si>
  <si>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</si>
  <si>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</si>
  <si>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</si>
  <si>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</si>
  <si>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</si>
  <si>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</si>
  <si>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</si>
  <si>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</si>
  <si>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</si>
  <si>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</si>
  <si>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</si>
  <si>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</si>
  <si>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</si>
  <si>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</si>
  <si>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</si>
  <si>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</si>
  <si>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</si>
  <si>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</si>
  <si>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</si>
  <si>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</si>
  <si>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</si>
  <si>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</si>
  <si>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</si>
  <si>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</si>
  <si>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</si>
  <si>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</si>
  <si>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</si>
  <si>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</si>
  <si>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</si>
  <si>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</si>
  <si>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</si>
  <si>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</si>
  <si>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</si>
  <si>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</si>
  <si>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</si>
  <si>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</si>
  <si>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</si>
  <si>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</si>
  <si>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</si>
  <si>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</si>
  <si>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</si>
  <si>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</si>
  <si>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</si>
  <si>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</si>
  <si>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</si>
  <si>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</si>
  <si>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</si>
  <si>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</si>
  <si>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</si>
  <si>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</si>
  <si>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</si>
  <si>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</si>
  <si>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</si>
  <si>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</si>
  <si>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</si>
  <si>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</si>
  <si>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</si>
  <si>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</si>
  <si>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</si>
  <si>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</si>
  <si>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</si>
  <si>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</si>
  <si>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</si>
  <si>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</si>
  <si>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</si>
  <si>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</si>
  <si>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</si>
  <si>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</si>
  <si>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</si>
  <si>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</si>
  <si>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</si>
  <si>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</si>
  <si>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</si>
  <si>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</si>
  <si>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</si>
  <si>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</si>
  <si>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</si>
  <si>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</si>
  <si>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</si>
  <si>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</si>
  <si>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</si>
  <si>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</si>
  <si>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</si>
  <si>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</si>
  <si>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</si>
  <si>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</si>
  <si>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</si>
  <si>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</si>
  <si>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</si>
  <si>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</si>
  <si>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</si>
  <si>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</si>
  <si>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</si>
  <si>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</si>
  <si>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</si>
  <si>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</si>
  <si>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</si>
  <si>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</si>
  <si>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</si>
  <si>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</si>
  <si>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</si>
  <si>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</si>
  <si>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</si>
  <si>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</si>
  <si>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</si>
  <si>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</si>
  <si>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</si>
  <si>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</si>
  <si>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</si>
  <si>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</si>
  <si>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</si>
  <si>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</si>
  <si>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</si>
  <si>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</si>
  <si>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</si>
  <si>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</si>
  <si>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</si>
  <si>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</si>
  <si>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</si>
  <si>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</si>
  <si>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</si>
  <si>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</si>
  <si>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</si>
  <si>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</si>
  <si>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</si>
  <si>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</si>
  <si>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</si>
  <si>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</si>
  <si>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</si>
  <si>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</si>
  <si>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</si>
  <si>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</si>
  <si>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</si>
  <si>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</si>
  <si>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</si>
  <si>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</si>
  <si>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</si>
  <si>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</si>
  <si>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</si>
  <si>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</si>
  <si>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</si>
  <si>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</si>
  <si>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</si>
  <si>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</si>
  <si>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</si>
  <si>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</si>
  <si>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</si>
  <si>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</si>
  <si>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</si>
  <si>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</si>
  <si>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</si>
  <si>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</si>
  <si>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</si>
  <si>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</si>
  <si>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</si>
  <si>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</si>
  <si>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</si>
  <si>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</si>
  <si>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</si>
  <si>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</si>
  <si>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</si>
  <si>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</si>
  <si>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</si>
  <si>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</si>
  <si>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</si>
  <si>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</si>
  <si>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</si>
  <si>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</si>
  <si>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</si>
  <si>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</si>
  <si>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</si>
  <si>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</si>
  <si>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</si>
  <si>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</si>
  <si>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</si>
  <si>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</si>
  <si>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</si>
  <si>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</si>
  <si>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</si>
  <si>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</si>
  <si>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</si>
  <si>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</si>
  <si>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</si>
  <si>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</si>
  <si>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</si>
  <si>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</si>
  <si>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</si>
  <si>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</si>
  <si>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</si>
  <si>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</si>
  <si>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</si>
  <si>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</si>
  <si>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</si>
  <si>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</si>
  <si>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</si>
  <si>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</si>
  <si>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</si>
  <si>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</si>
  <si>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</si>
  <si>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</si>
  <si>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</si>
  <si>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</si>
  <si>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</si>
  <si>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</si>
  <si>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</si>
  <si>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</si>
  <si>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</si>
  <si>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</si>
  <si>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</si>
  <si>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</si>
  <si>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</si>
  <si>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</si>
  <si>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</si>
  <si>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</si>
  <si>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</si>
  <si>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</si>
  <si>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</si>
  <si>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</si>
  <si>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</si>
  <si>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</si>
  <si>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</si>
  <si>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</si>
  <si>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</si>
  <si>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</si>
  <si>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</si>
  <si>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</si>
  <si>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</si>
  <si>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</si>
  <si>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</si>
  <si>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</si>
  <si>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</si>
  <si>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</si>
  <si>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</si>
  <si>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</si>
  <si>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</si>
  <si>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</si>
  <si>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</si>
  <si>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</si>
  <si>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</si>
  <si>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</si>
  <si>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</si>
  <si>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</si>
  <si>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</si>
  <si>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</si>
  <si>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</si>
  <si>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</si>
  <si>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</si>
  <si>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</si>
  <si>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</si>
  <si>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</si>
  <si>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</si>
  <si>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</si>
  <si>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</si>
  <si>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</si>
  <si>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</si>
  <si>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</si>
  <si>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</si>
  <si>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</si>
  <si>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</si>
  <si>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</si>
  <si>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</si>
  <si>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</si>
  <si>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</si>
  <si>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</si>
  <si>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</si>
  <si>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</si>
  <si>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</si>
  <si>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</si>
  <si>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</si>
  <si>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</si>
  <si>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</si>
  <si>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</si>
  <si>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</si>
  <si>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</si>
  <si>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</si>
  <si>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</si>
  <si>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</si>
  <si>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</si>
  <si>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</si>
  <si>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</si>
  <si>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</si>
  <si>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</si>
  <si>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</si>
  <si>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</si>
  <si>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</si>
  <si>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</si>
  <si>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</si>
  <si>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</si>
  <si>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</si>
  <si>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</si>
  <si>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</si>
  <si>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</si>
  <si>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</si>
  <si>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</si>
  <si>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</si>
  <si>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</si>
  <si>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</si>
  <si>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</si>
  <si>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</si>
  <si>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</si>
  <si>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</si>
  <si>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</si>
  <si>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</si>
  <si>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</si>
  <si>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</si>
  <si>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</si>
  <si>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</si>
  <si>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</si>
  <si>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</si>
  <si>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</si>
  <si>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</si>
  <si>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</si>
  <si>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</si>
  <si>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</si>
  <si>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</si>
  <si>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</si>
  <si>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</si>
  <si>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</si>
  <si>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</si>
  <si>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</si>
  <si>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</si>
  <si>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</si>
  <si>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</si>
  <si>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</si>
  <si>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</si>
  <si>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</si>
  <si>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</si>
  <si>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</si>
  <si>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</si>
  <si>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</si>
  <si>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</si>
  <si>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</si>
  <si>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</si>
  <si>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</si>
  <si>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</si>
  <si>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</si>
  <si>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</si>
  <si>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</si>
  <si>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</si>
  <si>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</si>
  <si>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</si>
  <si>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</si>
  <si>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</si>
  <si>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</si>
  <si>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</si>
  <si>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</si>
  <si>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</si>
  <si>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</si>
  <si>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</si>
  <si>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</si>
  <si>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</si>
  <si>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</si>
  <si>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</si>
  <si>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</si>
  <si>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</si>
  <si>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</si>
  <si>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</si>
  <si>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</si>
  <si>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</si>
  <si>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</si>
  <si>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</si>
  <si>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</si>
  <si>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</si>
  <si>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</si>
  <si>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</si>
  <si>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</si>
  <si>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</si>
  <si>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</si>
  <si>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</si>
  <si>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</si>
  <si>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</si>
  <si>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</si>
  <si>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</si>
  <si>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</si>
  <si>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</si>
  <si>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</si>
  <si>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</si>
  <si>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</si>
  <si>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</si>
  <si>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</si>
  <si>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</si>
  <si>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</si>
  <si>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</si>
  <si>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</si>
  <si>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</si>
  <si>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</si>
  <si>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</si>
  <si>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</si>
  <si>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</si>
  <si>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</si>
  <si>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</si>
  <si>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</si>
  <si>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</si>
  <si>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</si>
  <si>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</si>
  <si>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</si>
  <si>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</si>
  <si>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</si>
  <si>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</si>
  <si>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</si>
  <si>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</si>
  <si>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</si>
  <si>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</si>
  <si>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</si>
  <si>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</si>
  <si>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</si>
  <si>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</si>
  <si>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</si>
  <si>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</si>
  <si>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</si>
  <si>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</si>
  <si>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</si>
  <si>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</si>
  <si>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</si>
  <si>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</si>
  <si>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</si>
  <si>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</si>
  <si>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</si>
  <si>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</si>
  <si>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</si>
  <si>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</si>
  <si>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</si>
  <si>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</si>
  <si>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</si>
  <si>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</si>
  <si>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</si>
  <si>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</si>
  <si>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</si>
  <si>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</si>
  <si>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</si>
  <si>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</si>
  <si>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</si>
  <si>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</si>
  <si>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</si>
  <si>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</si>
  <si>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</si>
  <si>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</si>
  <si>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</si>
  <si>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</si>
  <si>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</si>
  <si>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</si>
  <si>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</si>
  <si>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</si>
  <si>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</si>
  <si>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</si>
  <si>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</si>
  <si>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</si>
  <si>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</si>
  <si>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</si>
  <si>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</si>
  <si>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</si>
  <si>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</si>
  <si>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</si>
  <si>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</si>
  <si>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</si>
  <si>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</si>
  <si>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</si>
  <si>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</si>
  <si>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</si>
  <si>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</si>
  <si>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</si>
  <si>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</si>
  <si>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</si>
  <si>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</si>
  <si>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</si>
  <si>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</si>
  <si>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</si>
  <si>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</si>
  <si>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</si>
  <si>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</si>
  <si>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</si>
  <si>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</si>
  <si>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</si>
  <si>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</si>
  <si>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</si>
  <si>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</si>
  <si>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</si>
  <si>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</si>
  <si>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</si>
  <si>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</si>
  <si>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</si>
  <si>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</si>
  <si>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</si>
  <si>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</si>
  <si>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</si>
  <si>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</si>
  <si>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</si>
  <si>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</si>
  <si>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</si>
  <si>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</si>
  <si>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</si>
  <si>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</si>
  <si>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</si>
  <si>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</si>
  <si>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</si>
  <si>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</si>
  <si>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</si>
  <si>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</si>
  <si>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</si>
  <si>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</si>
  <si>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</si>
  <si>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</si>
  <si>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</si>
  <si>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</si>
  <si>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</si>
  <si>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</si>
  <si>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</si>
  <si>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</si>
  <si>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</si>
  <si>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</si>
  <si>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</si>
  <si>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</si>
  <si>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</si>
  <si>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</si>
  <si>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</si>
  <si>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</si>
  <si>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</si>
  <si>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</si>
  <si>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</si>
  <si>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</si>
  <si>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</si>
  <si>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</si>
  <si>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</si>
  <si>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</si>
  <si>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</si>
  <si>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</si>
  <si>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</si>
  <si>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</si>
  <si>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</si>
  <si>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</si>
  <si>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</si>
  <si>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</si>
  <si>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</si>
  <si>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</si>
  <si>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</si>
  <si>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</si>
  <si>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</si>
  <si>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</si>
  <si>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</si>
  <si>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</si>
  <si>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</si>
  <si>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</si>
  <si>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</si>
  <si>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</si>
  <si>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</si>
  <si>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</si>
  <si>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</si>
  <si>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</si>
  <si>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</si>
  <si>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</si>
  <si>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</si>
  <si>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</si>
  <si>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</si>
  <si>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</si>
  <si>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</si>
  <si>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</si>
  <si>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</si>
  <si>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</si>
  <si>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</si>
  <si>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</si>
  <si>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</si>
  <si>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</si>
  <si>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</si>
  <si>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</si>
  <si>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</si>
  <si>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</si>
  <si>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</si>
  <si>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</si>
  <si>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</si>
  <si>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</si>
  <si>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</si>
  <si>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</si>
  <si>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</si>
  <si>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</si>
  <si>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</si>
  <si>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</si>
  <si>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</si>
  <si>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</si>
  <si>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</si>
  <si>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</si>
  <si>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</si>
  <si>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</si>
  <si>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</si>
  <si>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</si>
  <si>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</si>
  <si>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</si>
  <si>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</si>
  <si>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</si>
  <si>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</si>
  <si>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</si>
  <si>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</si>
  <si>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</si>
  <si>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</si>
  <si>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</si>
  <si>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</si>
  <si>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</si>
  <si>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</si>
  <si>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</si>
  <si>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</si>
  <si>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</si>
  <si>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</si>
  <si>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</si>
  <si>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</si>
  <si>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</si>
  <si>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</si>
  <si>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</si>
  <si>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</si>
  <si>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</si>
  <si>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</si>
  <si>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</si>
  <si>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</si>
  <si>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</si>
  <si>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</si>
  <si>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</si>
  <si>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</si>
  <si>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</si>
  <si>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</si>
  <si>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</si>
  <si>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</si>
  <si>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</si>
  <si>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</si>
  <si>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</si>
  <si>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</si>
  <si>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</si>
  <si>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</si>
  <si>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</si>
  <si>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</si>
  <si>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</si>
  <si>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</si>
  <si>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</si>
  <si>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</si>
  <si>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</si>
  <si>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</si>
  <si>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</si>
  <si>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</si>
  <si>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</si>
  <si>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</si>
  <si>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</si>
  <si>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</si>
  <si>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</si>
  <si>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</si>
  <si>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</si>
  <si>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</si>
  <si>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</si>
  <si>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</si>
  <si>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</si>
  <si>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</si>
  <si>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</si>
  <si>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</si>
  <si>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</si>
  <si>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</si>
  <si>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</si>
  <si>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</si>
  <si>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</si>
  <si>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</si>
  <si>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</si>
  <si>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</si>
  <si>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</si>
  <si>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</si>
  <si>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</si>
  <si>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</si>
  <si>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</si>
  <si>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</si>
  <si>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</si>
  <si>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</si>
  <si>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</si>
  <si>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</si>
  <si>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</si>
  <si>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</si>
  <si>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</si>
  <si>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</si>
  <si>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</si>
  <si>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</si>
  <si>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</si>
  <si>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</si>
  <si>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</si>
  <si>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</si>
  <si>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</si>
  <si>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</si>
  <si>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</si>
  <si>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</si>
  <si>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</si>
  <si>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</si>
  <si>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</si>
  <si>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</si>
  <si>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</si>
  <si>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</si>
  <si>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</si>
  <si>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</si>
  <si>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</si>
  <si>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</si>
  <si>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</si>
  <si>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</si>
  <si>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</si>
  <si>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</si>
  <si>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</si>
  <si>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</si>
  <si>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</si>
  <si>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</si>
  <si>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</si>
  <si>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</si>
  <si>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</si>
  <si>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</si>
  <si>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</si>
  <si>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</si>
  <si>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</si>
  <si>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</si>
  <si>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</si>
  <si>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</si>
  <si>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</si>
  <si>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</si>
  <si>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</si>
  <si>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</si>
  <si>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</si>
  <si>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</si>
  <si>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</si>
  <si>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</si>
  <si>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</si>
  <si>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</si>
  <si>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</si>
  <si>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</si>
  <si>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</si>
  <si>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</si>
  <si>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</si>
  <si>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</si>
  <si>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</si>
  <si>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</si>
  <si>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</si>
  <si>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</si>
  <si>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</si>
  <si>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</si>
  <si>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</si>
  <si>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</si>
  <si>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</si>
  <si>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</si>
  <si>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</si>
  <si>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</si>
  <si>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</si>
  <si>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</si>
  <si>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</si>
  <si>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</si>
  <si>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</si>
  <si>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</si>
  <si>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</si>
  <si>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</si>
  <si>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</si>
  <si>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</si>
  <si>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</si>
  <si>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</si>
  <si>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</si>
  <si>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</si>
  <si>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</si>
  <si>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</si>
  <si>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</si>
  <si>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</si>
  <si>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</si>
  <si>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</si>
  <si>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</si>
  <si>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</si>
  <si>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</si>
  <si>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</si>
  <si>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</si>
  <si>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</si>
  <si>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</si>
  <si>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</si>
  <si>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</si>
  <si>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</si>
  <si>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</si>
  <si>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</si>
  <si>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</si>
  <si>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</si>
  <si>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</si>
  <si>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</si>
  <si>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</si>
  <si>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</si>
  <si>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</si>
  <si>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</si>
  <si>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</si>
  <si>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</si>
  <si>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</si>
  <si>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</si>
  <si>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</si>
  <si>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</si>
  <si>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</si>
  <si>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</si>
  <si>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</si>
  <si>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</si>
  <si>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</si>
  <si>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</si>
  <si>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</si>
  <si>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</si>
  <si>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</si>
  <si>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</si>
  <si>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</si>
  <si>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</si>
  <si>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</si>
  <si>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</si>
  <si>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</si>
  <si>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</si>
  <si>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</si>
  <si>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</si>
  <si>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</si>
  <si>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</si>
  <si>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</si>
  <si>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</si>
  <si>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</si>
  <si>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</si>
  <si>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</si>
  <si>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</si>
  <si>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</si>
  <si>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</si>
  <si>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</si>
  <si>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</si>
  <si>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</si>
  <si>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</si>
  <si>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</si>
  <si>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</si>
  <si>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</si>
  <si>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</si>
  <si>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</si>
  <si>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</si>
  <si>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</si>
  <si>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</si>
  <si>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</si>
  <si>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</si>
  <si>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</si>
  <si>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</si>
  <si>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</si>
  <si>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</si>
  <si>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</si>
  <si>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</si>
  <si>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</si>
  <si>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</si>
  <si>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</si>
  <si>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</si>
  <si>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</si>
  <si>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</si>
  <si>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</si>
  <si>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</si>
  <si>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</si>
  <si>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</si>
  <si>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</si>
  <si>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</si>
  <si>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</si>
  <si>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</si>
  <si>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</si>
  <si>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</si>
  <si>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</si>
  <si>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</si>
  <si>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</si>
  <si>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</si>
  <si>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</si>
  <si>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</si>
  <si>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</si>
  <si>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</si>
  <si>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</si>
  <si>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</si>
  <si>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</si>
  <si>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</si>
  <si>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</si>
  <si>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</si>
  <si>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</si>
  <si>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</si>
  <si>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</si>
  <si>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</si>
  <si>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</si>
  <si>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</si>
  <si>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</si>
  <si>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</si>
  <si>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</si>
  <si>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</si>
  <si>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</si>
  <si>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</si>
  <si>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</si>
  <si>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</si>
  <si>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</si>
  <si>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</si>
  <si>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</si>
  <si>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</si>
  <si>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</si>
  <si>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</si>
  <si>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</si>
  <si>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</si>
  <si>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</si>
  <si>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</si>
  <si>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</si>
  <si>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</si>
  <si>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</si>
  <si>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</si>
  <si>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</si>
  <si>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</si>
  <si>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</si>
  <si>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</si>
  <si>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</si>
  <si>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</si>
  <si>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</si>
  <si>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</si>
  <si>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</si>
  <si>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</si>
  <si>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</si>
  <si>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</si>
  <si>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</si>
  <si>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</si>
  <si>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</si>
  <si>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</si>
  <si>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</si>
  <si>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</si>
  <si>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</si>
  <si>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</si>
  <si>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</si>
  <si>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</si>
  <si>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</si>
  <si>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</si>
  <si>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</si>
  <si>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</si>
  <si>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</si>
  <si>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</si>
  <si>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</si>
  <si>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</si>
  <si>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</si>
  <si>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</si>
  <si>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</si>
  <si>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</si>
  <si>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</si>
  <si>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</si>
  <si>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</si>
  <si>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</si>
  <si>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</si>
  <si>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</si>
  <si>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</si>
  <si>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</si>
  <si>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</si>
  <si>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</si>
  <si>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</si>
  <si>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</si>
  <si>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</si>
  <si>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</si>
  <si>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</si>
  <si>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</si>
  <si>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</si>
  <si>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</si>
  <si>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</si>
  <si>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</si>
  <si>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</si>
  <si>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</si>
  <si>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</si>
  <si>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</si>
  <si>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</si>
  <si>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</si>
  <si>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</si>
  <si>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</si>
  <si>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</si>
  <si>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</si>
  <si>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</si>
  <si>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</si>
  <si>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</si>
  <si>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</si>
  <si>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</si>
  <si>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</si>
  <si>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</si>
  <si>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</si>
  <si>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</si>
  <si>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</si>
  <si>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</si>
  <si>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</si>
  <si>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</si>
  <si>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</si>
  <si>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</si>
  <si>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</si>
  <si>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</si>
  <si>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</si>
  <si>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</si>
  <si>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</si>
  <si>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</si>
  <si>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</si>
  <si>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</si>
  <si>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</si>
  <si>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</si>
  <si>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</si>
  <si>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</si>
  <si>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</si>
  <si>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</si>
  <si>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</si>
  <si>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</si>
  <si>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</si>
  <si>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</si>
  <si>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</si>
  <si>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</si>
  <si>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</si>
  <si>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</si>
  <si>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</si>
  <si>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</si>
  <si>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</si>
  <si>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</si>
  <si>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</si>
  <si>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</si>
  <si>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</si>
  <si>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</si>
  <si>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</si>
  <si>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</si>
  <si>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</si>
  <si>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</si>
  <si>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</si>
  <si>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</si>
  <si>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</si>
  <si>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</si>
  <si>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</si>
  <si>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</si>
  <si>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</si>
  <si>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</si>
  <si>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</si>
  <si>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</si>
  <si>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</si>
  <si>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</si>
  <si>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</si>
  <si>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</si>
  <si>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</si>
  <si>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</si>
  <si>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</si>
  <si>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</si>
  <si>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</si>
  <si>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</si>
  <si>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</si>
  <si>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</si>
  <si>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</si>
  <si>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</si>
  <si>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</si>
  <si>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</si>
  <si>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</si>
  <si>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</si>
  <si>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</si>
  <si>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</si>
  <si>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</si>
  <si>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</si>
  <si>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</si>
  <si>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</si>
  <si>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</si>
  <si>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</si>
  <si>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</si>
  <si>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</si>
  <si>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</si>
  <si>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</si>
  <si>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</si>
  <si>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</si>
  <si>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</si>
  <si>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</si>
  <si>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</si>
  <si>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</si>
  <si>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</si>
  <si>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</si>
  <si>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</si>
  <si>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</si>
  <si>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</si>
  <si>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</si>
  <si>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</si>
  <si>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</si>
  <si>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</si>
  <si>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</si>
  <si>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</si>
  <si>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</si>
  <si>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</si>
  <si>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</si>
  <si>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</si>
  <si>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</si>
  <si>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</si>
  <si>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</si>
  <si>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</si>
  <si>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</si>
  <si>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</si>
  <si>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</si>
  <si>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</si>
  <si>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</si>
  <si>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</si>
  <si>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</si>
  <si>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</si>
  <si>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</si>
  <si>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</si>
  <si>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</si>
  <si>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</si>
  <si>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</si>
  <si>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</si>
  <si>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</si>
  <si>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</si>
  <si>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</si>
  <si>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</si>
  <si>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</si>
  <si>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</si>
  <si>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</si>
  <si>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</si>
  <si>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</si>
  <si>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</si>
  <si>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</si>
  <si>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</si>
  <si>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</si>
  <si>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</si>
  <si>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</si>
  <si>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</si>
  <si>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</si>
  <si>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</si>
  <si>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</si>
  <si>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</si>
  <si>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</si>
  <si>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</si>
  <si>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</si>
  <si>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</si>
  <si>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</si>
  <si>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</si>
  <si>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</si>
  <si>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</si>
  <si>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</si>
  <si>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</si>
  <si>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</si>
  <si>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</si>
  <si>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</si>
  <si>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</si>
  <si>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</si>
  <si>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</si>
  <si>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</si>
  <si>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</si>
  <si>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</si>
  <si>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</si>
  <si>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</si>
  <si>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</si>
  <si>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</si>
  <si>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</si>
  <si>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</si>
  <si>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</si>
  <si>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</si>
  <si>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</si>
  <si>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</si>
  <si>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</si>
  <si>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</si>
  <si>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</si>
  <si>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</si>
  <si>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</si>
  <si>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</si>
  <si>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</si>
  <si>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</si>
  <si>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</si>
  <si>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</si>
  <si>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</si>
  <si>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</si>
  <si>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</si>
  <si>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</si>
  <si>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</si>
  <si>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</si>
  <si>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</si>
  <si>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</si>
  <si>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</si>
  <si>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</si>
  <si>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</si>
  <si>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</si>
  <si>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</si>
  <si>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</si>
  <si>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</si>
  <si>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</si>
  <si>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</si>
  <si>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</si>
  <si>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</si>
  <si>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</si>
  <si>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</si>
  <si>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</si>
  <si>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</si>
  <si>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</si>
  <si>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</si>
  <si>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</si>
  <si>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</si>
  <si>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</si>
  <si>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</si>
  <si>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</si>
  <si>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</si>
  <si>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</si>
  <si>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</si>
  <si>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</si>
  <si>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</si>
  <si>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</si>
  <si>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</si>
  <si>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</si>
  <si>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</si>
  <si>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</si>
  <si>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</si>
  <si>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</si>
  <si>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</si>
  <si>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</si>
  <si>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</si>
  <si>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</si>
  <si>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</si>
  <si>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</si>
  <si>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</si>
  <si>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</si>
  <si>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</si>
  <si>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</si>
  <si>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</si>
  <si>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</si>
  <si>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</si>
  <si>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</si>
  <si>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</si>
  <si>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</si>
  <si>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</si>
  <si>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</si>
  <si>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</si>
  <si>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</si>
  <si>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</si>
  <si>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</si>
  <si>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</si>
  <si>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</si>
  <si>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</si>
  <si>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</si>
  <si>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</si>
  <si>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</si>
  <si>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</si>
  <si>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</si>
  <si>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</si>
  <si>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</si>
  <si>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</si>
  <si>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</si>
  <si>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</si>
  <si>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</si>
  <si>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</si>
  <si>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</si>
  <si>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</si>
  <si>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</si>
  <si>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</si>
  <si>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</si>
  <si>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</si>
  <si>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</si>
  <si>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</si>
  <si>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</si>
  <si>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</si>
  <si>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</si>
  <si>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</si>
  <si>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</si>
  <si>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</si>
  <si>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</si>
  <si>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</si>
  <si>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</si>
  <si>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</si>
  <si>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</si>
  <si>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</si>
  <si>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</si>
  <si>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</si>
  <si>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</si>
  <si>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</si>
  <si>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</si>
  <si>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</si>
  <si>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</si>
  <si>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</si>
  <si>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</si>
  <si>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</si>
  <si>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</si>
  <si>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</si>
  <si>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</si>
  <si>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</si>
  <si>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</si>
  <si>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</si>
  <si>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</si>
  <si>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</si>
  <si>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</si>
  <si>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</si>
  <si>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</si>
  <si>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</si>
  <si>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</si>
  <si>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</si>
  <si>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</si>
  <si>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</si>
  <si>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</si>
  <si>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</si>
  <si>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</si>
  <si>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</si>
  <si>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</si>
  <si>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</si>
  <si>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</si>
  <si>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</si>
  <si>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</si>
  <si>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</si>
  <si>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</si>
  <si>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</si>
  <si>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</si>
  <si>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</si>
  <si>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</si>
  <si>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</si>
  <si>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</si>
  <si>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</si>
  <si>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</si>
  <si>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</si>
  <si>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</si>
  <si>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</si>
  <si>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</si>
  <si>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</si>
  <si>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</si>
  <si>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</si>
  <si>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</si>
  <si>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</si>
  <si>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</si>
  <si>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</si>
  <si>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</si>
  <si>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</si>
  <si>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</si>
  <si>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</si>
  <si>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</si>
  <si>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</si>
  <si>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</si>
  <si>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</si>
  <si>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</si>
  <si>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</si>
  <si>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</si>
  <si>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</si>
  <si>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</si>
  <si>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</si>
  <si>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</si>
  <si>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</si>
  <si>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</si>
  <si>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</si>
  <si>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</si>
  <si>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</si>
  <si>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</si>
  <si>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</si>
  <si>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</si>
  <si>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</si>
  <si>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</si>
  <si>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</si>
  <si>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</si>
  <si>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</si>
  <si>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</si>
  <si>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</si>
  <si>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</si>
  <si>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</si>
  <si>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</si>
  <si>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</si>
  <si>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</si>
  <si>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</si>
  <si>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</si>
  <si>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</si>
  <si>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</si>
  <si>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</si>
  <si>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</si>
  <si>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</si>
  <si>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</si>
  <si>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</si>
  <si>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</si>
  <si>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</si>
  <si>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</si>
  <si>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</si>
  <si>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</si>
  <si>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</si>
  <si>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</si>
  <si>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</si>
  <si>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</si>
  <si>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</si>
  <si>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</si>
  <si>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</si>
  <si>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</si>
  <si>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</si>
  <si>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</si>
  <si>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</si>
  <si>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</si>
  <si>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</si>
  <si>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</si>
  <si>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</si>
  <si>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</si>
  <si>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</si>
  <si>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</si>
  <si>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</si>
  <si>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</si>
  <si>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</si>
  <si>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</si>
  <si>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</si>
  <si>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</si>
  <si>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</si>
  <si>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</si>
  <si>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</si>
  <si>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</si>
  <si>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</si>
  <si>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</si>
  <si>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</si>
  <si>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</si>
  <si>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</si>
  <si>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</si>
  <si>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</si>
  <si>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</si>
  <si>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</si>
  <si>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</si>
  <si>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</si>
  <si>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</si>
  <si>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</si>
  <si>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</si>
  <si>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</si>
  <si>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</si>
  <si>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</si>
  <si>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</si>
  <si>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</si>
  <si>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</si>
  <si>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</si>
  <si>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</si>
  <si>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</si>
  <si>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</si>
  <si>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</si>
  <si>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</si>
  <si>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</si>
  <si>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</si>
  <si>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</si>
  <si>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</si>
  <si>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</si>
  <si>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</si>
  <si>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</si>
  <si>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</si>
  <si>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</si>
  <si>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</si>
  <si>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</si>
  <si>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</si>
  <si>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</si>
  <si>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</si>
  <si>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</si>
  <si>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</si>
  <si>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</si>
  <si>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</si>
  <si>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</si>
  <si>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</si>
  <si>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</si>
  <si>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</si>
  <si>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</si>
  <si>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</si>
  <si>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</si>
  <si>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</si>
  <si>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</si>
  <si>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</si>
  <si>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</si>
  <si>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</si>
  <si>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</si>
  <si>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</si>
  <si>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</si>
  <si>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</si>
  <si>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</si>
  <si>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</si>
  <si>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</si>
  <si>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</si>
  <si>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</si>
  <si>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</si>
  <si>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</si>
  <si>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</si>
  <si>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</si>
  <si>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</si>
  <si>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</si>
  <si>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</si>
  <si>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</si>
  <si>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</si>
  <si>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</si>
  <si>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</si>
  <si>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</si>
  <si>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</si>
  <si>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</si>
  <si>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</si>
  <si>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</si>
  <si>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</si>
  <si>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</si>
  <si>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</si>
  <si>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</si>
  <si>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</si>
  <si>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</si>
  <si>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</si>
  <si>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</si>
  <si>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</si>
  <si>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</si>
  <si>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</si>
  <si>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</si>
  <si>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</si>
  <si>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</si>
  <si>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</si>
  <si>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</si>
  <si>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</si>
  <si>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</si>
  <si>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</si>
  <si>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</si>
  <si>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</si>
  <si>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</si>
  <si>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</si>
  <si>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</si>
  <si>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</si>
  <si>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</si>
  <si>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</si>
  <si>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</si>
  <si>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</si>
  <si>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</si>
  <si>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</si>
  <si>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</si>
  <si>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</si>
  <si>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</si>
  <si>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</si>
  <si>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</si>
  <si>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</si>
  <si>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</si>
  <si>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</si>
  <si>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</si>
  <si>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</si>
  <si>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</si>
  <si>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</si>
  <si>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</si>
  <si>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</si>
  <si>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</si>
  <si>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</si>
  <si>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</si>
  <si>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</si>
  <si>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</si>
  <si>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</si>
  <si>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</si>
  <si>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</si>
  <si>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</si>
  <si>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</si>
  <si>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</si>
  <si>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</si>
  <si>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</si>
  <si>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</si>
  <si>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</si>
  <si>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</si>
  <si>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</si>
  <si>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</si>
  <si>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</si>
  <si>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</si>
  <si>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</si>
  <si>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</si>
  <si>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</si>
  <si>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</si>
  <si>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</si>
  <si>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</si>
  <si>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</si>
  <si>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</si>
  <si>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</si>
  <si>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</si>
  <si>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</si>
  <si>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</si>
  <si>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</si>
  <si>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</si>
  <si>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</si>
  <si>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</si>
  <si>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</si>
  <si>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</si>
  <si>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</si>
  <si>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</si>
  <si>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</si>
  <si>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</si>
  <si>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</si>
  <si>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</si>
  <si>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</si>
  <si>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</si>
  <si>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</si>
  <si>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</si>
  <si>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</si>
  <si>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</si>
  <si>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</si>
  <si>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</si>
  <si>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</si>
  <si>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</si>
  <si>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</si>
  <si>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</si>
  <si>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</si>
  <si>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</si>
  <si>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</si>
  <si>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</si>
  <si>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</si>
  <si>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</si>
  <si>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</si>
  <si>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</si>
  <si>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</si>
  <si>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</si>
  <si>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</si>
  <si>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</si>
  <si>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</si>
  <si>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</si>
  <si>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</si>
  <si>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</si>
  <si>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</si>
  <si>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</si>
  <si>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</si>
  <si>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</si>
  <si>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</si>
  <si>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</si>
  <si>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</si>
  <si>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</si>
  <si>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</si>
  <si>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</si>
  <si>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</si>
  <si>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</si>
  <si>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</si>
  <si>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</si>
  <si>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</si>
  <si>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</si>
  <si>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</si>
  <si>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</si>
  <si>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</si>
  <si>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</si>
  <si>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</si>
  <si>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</si>
  <si>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</si>
  <si>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</si>
  <si>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</si>
  <si>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</si>
  <si>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</si>
  <si>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</si>
  <si>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</si>
  <si>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</si>
  <si>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</si>
  <si>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</si>
  <si>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</si>
  <si>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</si>
  <si>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</si>
  <si>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</si>
  <si>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</si>
  <si>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</si>
  <si>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</si>
  <si>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</si>
  <si>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</si>
  <si>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</si>
  <si>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</si>
  <si>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</si>
  <si>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</si>
  <si>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</si>
  <si>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</si>
  <si>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</si>
  <si>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</si>
  <si>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</si>
  <si>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</si>
  <si>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</si>
  <si>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</si>
  <si>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</si>
  <si>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</si>
  <si>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</si>
  <si>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</si>
  <si>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</si>
  <si>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</si>
  <si>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</si>
  <si>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</si>
  <si>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</si>
  <si>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</si>
  <si>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</si>
  <si>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</si>
  <si>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</si>
  <si>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</si>
  <si>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</si>
  <si>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</si>
  <si>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</si>
  <si>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</si>
  <si>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</si>
  <si>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</si>
  <si>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</si>
  <si>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</si>
  <si>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</si>
  <si>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</si>
  <si>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</si>
  <si>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</si>
  <si>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</si>
  <si>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</si>
  <si>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</si>
  <si>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</si>
  <si>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</si>
  <si>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</si>
  <si>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</si>
  <si>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</si>
  <si>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</si>
  <si>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</si>
  <si>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</si>
  <si>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</si>
  <si>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</si>
  <si>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</si>
  <si>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</si>
  <si>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</si>
  <si>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</si>
  <si>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</si>
  <si>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</si>
  <si>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</si>
  <si>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</si>
  <si>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</si>
  <si>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</si>
  <si>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</si>
  <si>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</si>
  <si>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</si>
  <si>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</si>
  <si>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</si>
  <si>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</si>
  <si>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</si>
  <si>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</si>
  <si>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</si>
  <si>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</si>
  <si>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</si>
  <si>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</si>
  <si>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</si>
  <si>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</si>
  <si>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</si>
  <si>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</si>
  <si>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</si>
  <si>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</si>
  <si>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</si>
  <si>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</si>
  <si>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</si>
  <si>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</si>
  <si>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</si>
  <si>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</si>
  <si>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</si>
  <si>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</si>
  <si>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</si>
  <si>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</si>
  <si>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</si>
  <si>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</si>
  <si>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</si>
  <si>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</si>
  <si>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</si>
  <si>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</si>
  <si>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</si>
  <si>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</si>
  <si>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</si>
  <si>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</si>
  <si>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</si>
  <si>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</si>
  <si>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</si>
  <si>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</si>
  <si>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</si>
  <si>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</si>
  <si>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</si>
  <si>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</si>
  <si>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</si>
  <si>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</si>
  <si>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</si>
  <si>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</si>
  <si>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</si>
  <si>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</si>
  <si>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</si>
  <si>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</si>
  <si>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</si>
  <si>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</si>
  <si>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</si>
  <si>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</si>
  <si>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</si>
  <si>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</si>
  <si>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</si>
  <si>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</si>
  <si>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</si>
  <si>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</si>
  <si>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</si>
  <si>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</si>
  <si>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</si>
  <si>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</si>
  <si>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</si>
  <si>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</si>
  <si>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</si>
  <si>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</si>
  <si>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</si>
  <si>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</si>
  <si>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</si>
  <si>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</si>
  <si>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</si>
  <si>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</si>
  <si>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</si>
  <si>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</si>
  <si>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</si>
  <si>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</si>
  <si>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</si>
  <si>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</si>
  <si>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</si>
  <si>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</si>
  <si>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</si>
  <si>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</si>
  <si>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</si>
  <si>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</si>
  <si>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</si>
  <si>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</si>
  <si>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</si>
  <si>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</si>
  <si>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</si>
  <si>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</si>
  <si>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</si>
  <si>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</si>
  <si>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</si>
  <si>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</si>
  <si>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</si>
  <si>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</si>
  <si>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</si>
  <si>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</si>
  <si>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</si>
  <si>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</si>
  <si>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</si>
  <si>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</si>
  <si>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</si>
  <si>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</si>
  <si>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</si>
  <si>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</si>
  <si>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</si>
  <si>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</si>
  <si>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</si>
  <si>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</si>
  <si>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</si>
  <si>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</si>
  <si>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</si>
  <si>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</si>
  <si>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</si>
  <si>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</si>
  <si>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</si>
  <si>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</si>
  <si>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</si>
  <si>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</si>
  <si>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</si>
  <si>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</si>
  <si>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</si>
  <si>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</si>
  <si>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</si>
  <si>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</si>
  <si>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</si>
  <si>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</si>
  <si>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</si>
  <si>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</si>
  <si>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</si>
  <si>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</si>
  <si>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</si>
  <si>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</si>
  <si>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</si>
  <si>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</si>
  <si>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</si>
  <si>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</si>
  <si>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</si>
  <si>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</si>
  <si>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</si>
  <si>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</si>
  <si>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</si>
  <si>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</si>
  <si>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</si>
  <si>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</si>
  <si>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</si>
  <si>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</si>
  <si>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</si>
  <si>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</si>
  <si>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</si>
  <si>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</si>
  <si>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</si>
  <si>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</si>
  <si>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</si>
  <si>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</si>
  <si>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</si>
  <si>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</si>
  <si>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</si>
  <si>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</si>
  <si>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</si>
  <si>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</si>
  <si>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</si>
  <si>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</si>
  <si>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</si>
  <si>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</si>
  <si>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</si>
  <si>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</si>
  <si>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</si>
  <si>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</si>
  <si>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</si>
  <si>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</si>
  <si>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</si>
  <si>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</si>
  <si>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</si>
  <si>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</si>
  <si>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</si>
  <si>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</si>
  <si>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</si>
  <si>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</si>
  <si>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</si>
  <si>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</si>
  <si>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</si>
  <si>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</si>
  <si>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</si>
  <si>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</si>
  <si>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</si>
  <si>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</si>
  <si>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</si>
  <si>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</si>
  <si>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</si>
  <si>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</si>
  <si>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</si>
  <si>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</si>
  <si>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</si>
  <si>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</si>
  <si>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</si>
  <si>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</si>
  <si>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</si>
  <si>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</si>
  <si>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</si>
  <si>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</si>
  <si>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</si>
  <si>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</si>
  <si>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</si>
  <si>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</si>
  <si>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</si>
  <si>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</si>
  <si>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</si>
  <si>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</si>
  <si>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</si>
  <si>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</si>
  <si>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</si>
  <si>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</si>
  <si>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</si>
  <si>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</si>
  <si>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</si>
  <si>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</si>
  <si>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</si>
  <si>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</si>
  <si>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</si>
  <si>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</si>
  <si>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</si>
  <si>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</si>
  <si>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</si>
  <si>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</si>
  <si>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</si>
  <si>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</si>
  <si>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</si>
  <si>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</si>
  <si>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</si>
  <si>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</si>
  <si>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</si>
  <si>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</si>
  <si>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</si>
  <si>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</si>
  <si>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</si>
  <si>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</si>
  <si>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</si>
  <si>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</si>
  <si>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</si>
  <si>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</si>
  <si>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</si>
  <si>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</si>
  <si>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</si>
  <si>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</si>
  <si>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</si>
  <si>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</si>
  <si>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</si>
  <si>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</si>
  <si>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</si>
  <si>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</si>
  <si>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</si>
  <si>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</si>
  <si>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</si>
  <si>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</si>
  <si>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</si>
  <si>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</si>
  <si>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</si>
  <si>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</si>
  <si>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</si>
  <si>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</si>
  <si>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</si>
  <si>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</si>
  <si>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</si>
  <si>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</si>
  <si>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</si>
  <si>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</si>
  <si>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</si>
  <si>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</si>
  <si>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</si>
  <si>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</si>
  <si>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</si>
  <si>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</si>
  <si>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</si>
  <si>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</si>
  <si>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</si>
  <si>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</si>
  <si>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</si>
  <si>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</si>
  <si>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</si>
  <si>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</si>
  <si>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</si>
  <si>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</si>
  <si>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</si>
  <si>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</si>
  <si>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</si>
  <si>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</si>
  <si>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</si>
  <si>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</si>
  <si>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</si>
  <si>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</si>
  <si>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</si>
  <si>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</si>
  <si>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</si>
  <si>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</si>
  <si>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</si>
  <si>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</si>
  <si>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</si>
  <si>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</si>
  <si>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</si>
  <si>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</si>
  <si>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</si>
  <si>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</si>
  <si>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</si>
  <si>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</si>
  <si>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</si>
  <si>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</si>
  <si>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</si>
  <si>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</si>
  <si>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</si>
  <si>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</si>
  <si>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</si>
  <si>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</si>
  <si>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</si>
  <si>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</si>
  <si>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</si>
  <si>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</si>
  <si>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</si>
  <si>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</si>
  <si>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</si>
  <si>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</si>
  <si>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</si>
  <si>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</si>
  <si>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</si>
  <si>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</si>
  <si>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</si>
  <si>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</si>
  <si>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</si>
  <si>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</si>
  <si>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</si>
  <si>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</si>
  <si>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</si>
  <si>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</si>
  <si>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</si>
  <si>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</si>
  <si>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</si>
  <si>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</si>
  <si>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</si>
  <si>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</si>
  <si>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</si>
  <si>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</si>
  <si>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</si>
  <si>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</si>
  <si>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</si>
  <si>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</si>
  <si>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</si>
  <si>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</si>
  <si>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</si>
  <si>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</si>
  <si>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</si>
  <si>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</si>
  <si>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</si>
  <si>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</si>
  <si>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</si>
  <si>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</si>
  <si>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</si>
  <si>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</si>
  <si>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</si>
  <si>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</si>
  <si>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</si>
  <si>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</si>
  <si>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</si>
  <si>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</si>
  <si>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</si>
  <si>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</si>
  <si>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</si>
  <si>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</si>
  <si>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</si>
  <si>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</si>
  <si>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</si>
  <si>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</si>
  <si>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</si>
  <si>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</si>
  <si>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</si>
  <si>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</si>
  <si>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</si>
  <si>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</si>
  <si>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</si>
  <si>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</si>
  <si>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</si>
  <si>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</si>
  <si>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</si>
  <si>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</si>
  <si>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</si>
  <si>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</si>
  <si>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</si>
  <si>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</si>
  <si>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</si>
  <si>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</si>
  <si>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</si>
  <si>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</si>
  <si>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</si>
  <si>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</si>
  <si>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</si>
  <si>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</si>
  <si>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</si>
  <si>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</si>
  <si>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</si>
  <si>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</si>
  <si>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</si>
  <si>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</si>
  <si>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</si>
  <si>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</si>
  <si>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</si>
  <si>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</si>
  <si>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</si>
  <si>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</si>
  <si>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</si>
  <si>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</si>
  <si>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</si>
  <si>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</si>
  <si>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</si>
  <si>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</si>
  <si>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</si>
  <si>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</si>
  <si>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</si>
  <si>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</si>
  <si>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</si>
  <si>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</si>
  <si>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</si>
  <si>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</si>
  <si>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</si>
  <si>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</si>
  <si>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</si>
  <si>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</si>
  <si>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</si>
  <si>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</si>
  <si>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</si>
  <si>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</si>
  <si>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</si>
  <si>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</si>
  <si>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</si>
  <si>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</si>
  <si>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</si>
  <si>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</si>
  <si>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</si>
  <si>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</si>
  <si>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</si>
  <si>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</si>
  <si>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</si>
  <si>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</si>
  <si>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</si>
  <si>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</si>
  <si>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</si>
  <si>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</si>
  <si>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</si>
  <si>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</si>
  <si>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</si>
  <si>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</si>
  <si>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</si>
  <si>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</si>
  <si>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</si>
  <si>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</si>
  <si>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</si>
  <si>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</si>
  <si>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</si>
  <si>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</si>
  <si>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</si>
  <si>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</si>
  <si>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</si>
  <si>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</si>
  <si>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</si>
  <si>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</si>
  <si>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</si>
  <si>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</si>
  <si>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</si>
  <si>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</si>
  <si>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</si>
  <si>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</si>
  <si>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</si>
  <si>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</si>
  <si>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</si>
  <si>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</si>
  <si>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</si>
  <si>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</si>
  <si>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</si>
  <si>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</si>
  <si>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</si>
  <si>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</si>
  <si>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</si>
  <si>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</si>
  <si>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</si>
  <si>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</si>
  <si>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</si>
  <si>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</si>
  <si>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</si>
  <si>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</si>
  <si>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</si>
  <si>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</si>
  <si>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</si>
  <si>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</si>
  <si>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</si>
  <si>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</si>
  <si>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</si>
  <si>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</si>
  <si>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</si>
  <si>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</si>
  <si>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</si>
  <si>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</si>
  <si>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</si>
  <si>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</si>
  <si>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</si>
  <si>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</si>
  <si>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</si>
  <si>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</si>
  <si>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</si>
  <si>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</si>
  <si>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</si>
  <si>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</si>
  <si>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</si>
  <si>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</si>
  <si>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</si>
  <si>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</si>
  <si>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</si>
  <si>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</si>
  <si>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</si>
  <si>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</si>
  <si>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</si>
  <si>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</si>
  <si>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</si>
  <si>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</si>
  <si>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</si>
  <si>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</si>
  <si>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</si>
  <si>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</si>
  <si>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</si>
  <si>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</si>
  <si>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</si>
  <si>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</si>
  <si>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</si>
  <si>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</si>
  <si>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</si>
  <si>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</si>
  <si>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</si>
  <si>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</si>
  <si>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</si>
  <si>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</si>
  <si>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</si>
  <si>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</si>
  <si>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</si>
  <si>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</si>
  <si>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</si>
  <si>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</si>
  <si>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</si>
  <si>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</si>
  <si>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</si>
  <si>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</si>
  <si>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</si>
  <si>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</si>
  <si>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</si>
  <si>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</si>
  <si>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</si>
  <si>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</si>
  <si>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</si>
  <si>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</si>
  <si>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</si>
  <si>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</si>
  <si>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</si>
  <si>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</si>
  <si>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</si>
  <si>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</si>
  <si>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</si>
  <si>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</si>
  <si>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</si>
  <si>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</si>
  <si>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</si>
  <si>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</si>
  <si>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</si>
  <si>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</si>
  <si>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</si>
  <si>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</si>
  <si>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</si>
  <si>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</si>
  <si>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</si>
  <si>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</si>
  <si>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</si>
  <si>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</si>
  <si>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</si>
  <si>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</si>
  <si>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</si>
  <si>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</si>
  <si>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</si>
  <si>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</si>
  <si>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</si>
  <si>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</si>
  <si>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</si>
  <si>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</si>
  <si>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</si>
  <si>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</si>
  <si>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</si>
  <si>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</si>
  <si>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</si>
  <si>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</si>
  <si>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</si>
  <si>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</si>
  <si>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</si>
  <si>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</si>
  <si>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</si>
  <si>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</si>
  <si>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</si>
  <si>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</si>
  <si>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</si>
  <si>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</si>
  <si>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</si>
  <si>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</si>
  <si>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</si>
  <si>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</si>
  <si>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</si>
  <si>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</si>
  <si>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</si>
  <si>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</si>
  <si>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</si>
  <si>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</si>
  <si>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</si>
  <si>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</si>
  <si>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</si>
  <si>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</si>
  <si>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</si>
  <si>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</si>
  <si>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</si>
  <si>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</si>
  <si>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</si>
  <si>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</si>
  <si>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</si>
  <si>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</si>
  <si>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</si>
  <si>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</si>
  <si>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</si>
  <si>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</si>
  <si>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</si>
  <si>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</si>
  <si>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</si>
  <si>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</si>
  <si>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</si>
  <si>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</si>
  <si>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</si>
  <si>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</si>
  <si>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</si>
  <si>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</si>
  <si>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</si>
  <si>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</si>
  <si>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</si>
  <si>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</si>
  <si>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</si>
  <si>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</si>
  <si>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</si>
  <si>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</si>
  <si>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</si>
  <si>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</si>
  <si>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</si>
  <si>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</si>
  <si>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</si>
  <si>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</si>
  <si>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</si>
  <si>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</si>
  <si>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</si>
  <si>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</si>
  <si>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</si>
  <si>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</si>
  <si>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</si>
  <si>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</si>
  <si>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</si>
  <si>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</si>
  <si>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</si>
  <si>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</si>
  <si>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</si>
  <si>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</si>
  <si>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</si>
  <si>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</si>
  <si>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</si>
  <si>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</si>
  <si>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</si>
  <si>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</si>
  <si>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</si>
  <si>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</si>
  <si>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</si>
  <si>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</si>
  <si>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</si>
  <si>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</si>
  <si>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</si>
  <si>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</si>
  <si>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</si>
  <si>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</si>
  <si>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</si>
  <si>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</si>
  <si>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</si>
  <si>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</si>
  <si>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</si>
  <si>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</si>
  <si>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</si>
  <si>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</si>
  <si>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</si>
  <si>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</si>
  <si>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</si>
  <si>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</si>
  <si>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</si>
  <si>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</si>
  <si>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</si>
  <si>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</si>
  <si>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</si>
  <si>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</si>
  <si>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</si>
  <si>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</si>
  <si>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</si>
  <si>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</si>
  <si>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</si>
  <si>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</si>
  <si>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</si>
  <si>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</si>
  <si>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</si>
  <si>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</si>
  <si>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</si>
  <si>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</si>
  <si>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</si>
  <si>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</si>
  <si>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</si>
  <si>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</si>
  <si>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</si>
  <si>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</si>
  <si>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</si>
  <si>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</si>
  <si>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</si>
  <si>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</si>
  <si>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</si>
  <si>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</si>
  <si>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</si>
  <si>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</si>
  <si>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</si>
  <si>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</si>
  <si>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</si>
  <si>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</si>
  <si>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</si>
  <si>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</si>
  <si>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</si>
  <si>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</si>
  <si>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</si>
  <si>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</si>
  <si>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</si>
  <si>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</si>
  <si>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</si>
  <si>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</si>
  <si>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</si>
  <si>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</si>
  <si>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</si>
  <si>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</si>
  <si>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</si>
  <si>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</si>
  <si>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</si>
  <si>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</si>
  <si>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</si>
  <si>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</si>
  <si>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</si>
  <si>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</si>
  <si>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</si>
  <si>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</si>
  <si>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</si>
  <si>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</si>
  <si>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</si>
  <si>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</si>
  <si>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</si>
  <si>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</si>
  <si>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</si>
  <si>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</si>
  <si>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</si>
  <si>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</si>
  <si>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</si>
  <si>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</si>
  <si>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</si>
  <si>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</si>
  <si>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</si>
  <si>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</si>
  <si>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</si>
  <si>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</si>
  <si>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</si>
  <si>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</si>
  <si>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</si>
  <si>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</si>
  <si>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</si>
  <si>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</si>
  <si>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</si>
  <si>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</si>
  <si>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</si>
  <si>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</si>
  <si>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</si>
  <si>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</si>
  <si>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</si>
  <si>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</si>
  <si>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</si>
  <si>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</si>
  <si>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</si>
  <si>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</si>
  <si>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</si>
  <si>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</si>
  <si>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</si>
  <si>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</si>
  <si>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</si>
  <si>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</si>
  <si>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</si>
  <si>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</si>
  <si>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</si>
  <si>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</si>
  <si>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</si>
  <si>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</si>
  <si>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</si>
  <si>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</si>
  <si>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</si>
  <si>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</si>
  <si>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</si>
  <si>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</si>
  <si>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</si>
  <si>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</si>
  <si>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</si>
  <si>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</si>
  <si>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</si>
  <si>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</si>
  <si>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</si>
  <si>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</si>
  <si>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</si>
  <si>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</si>
  <si>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</si>
  <si>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</si>
  <si>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</si>
  <si>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</si>
  <si>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</si>
  <si>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</si>
  <si>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</si>
  <si>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</si>
  <si>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</si>
  <si>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</si>
  <si>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</si>
  <si>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</si>
  <si>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</si>
  <si>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</si>
  <si>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</si>
  <si>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</si>
  <si>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</si>
  <si>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</si>
  <si>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</si>
  <si>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</si>
  <si>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</si>
  <si>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</si>
  <si>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</si>
  <si>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</si>
  <si>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</si>
  <si>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</si>
  <si>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</si>
  <si>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</si>
  <si>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</si>
  <si>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</si>
  <si>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</si>
  <si>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</si>
  <si>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</si>
  <si>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</si>
  <si>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</si>
  <si>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</si>
  <si>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</si>
  <si>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</si>
  <si>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</si>
  <si>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</si>
  <si>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</si>
  <si>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</si>
  <si>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</si>
  <si>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</si>
  <si>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</si>
  <si>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</si>
  <si>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</si>
  <si>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</si>
  <si>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</si>
  <si>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</si>
  <si>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</si>
  <si>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</si>
  <si>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</si>
  <si>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</si>
  <si>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</si>
  <si>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</si>
  <si>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</si>
  <si>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</si>
  <si>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</si>
  <si>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</si>
  <si>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</si>
  <si>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</si>
  <si>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</si>
  <si>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</si>
  <si>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</si>
  <si>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</si>
  <si>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</si>
  <si>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</si>
  <si>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</si>
  <si>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</si>
  <si>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</si>
  <si>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</si>
  <si>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</si>
  <si>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</si>
  <si>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</si>
  <si>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</si>
  <si>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</si>
  <si>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</si>
  <si>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</si>
  <si>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</si>
  <si>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</si>
  <si>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</si>
  <si>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</si>
  <si>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</si>
  <si>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</si>
  <si>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</si>
  <si>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</si>
  <si>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</si>
  <si>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</si>
  <si>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</si>
  <si>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</si>
  <si>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</si>
  <si>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</si>
  <si>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</si>
  <si>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</si>
  <si>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</si>
  <si>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</si>
  <si>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</si>
  <si>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</si>
  <si>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</si>
  <si>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</si>
  <si>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</si>
  <si>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</si>
  <si>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</si>
  <si>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</si>
  <si>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</si>
  <si>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</si>
  <si>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</si>
  <si>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</si>
  <si>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</si>
  <si>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</si>
  <si>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</si>
  <si>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</si>
  <si>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</si>
  <si>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</si>
  <si>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</si>
  <si>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</si>
  <si>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</si>
  <si>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</si>
  <si>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</si>
  <si>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</si>
  <si>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</si>
  <si>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</si>
  <si>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</si>
  <si>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</si>
  <si>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</si>
  <si>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</si>
  <si>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</si>
  <si>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</si>
  <si>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</si>
  <si>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</si>
  <si>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</si>
  <si>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</si>
  <si>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</si>
  <si>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</si>
  <si>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</si>
  <si>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</si>
  <si>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</si>
  <si>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</si>
  <si>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</si>
  <si>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</si>
  <si>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</si>
  <si>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</si>
  <si>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</si>
  <si>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</si>
  <si>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</si>
  <si>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</si>
  <si>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</si>
  <si>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</si>
  <si>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</si>
  <si>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</si>
  <si>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</si>
  <si>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</si>
  <si>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</si>
  <si>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</si>
  <si>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</si>
  <si>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</si>
  <si>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</si>
  <si>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</si>
  <si>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</si>
  <si>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</si>
  <si>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</si>
  <si>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</si>
  <si>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</si>
  <si>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</si>
  <si>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</si>
  <si>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</si>
  <si>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</si>
  <si>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</si>
  <si>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</si>
  <si>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</si>
  <si>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</si>
  <si>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</si>
  <si>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</si>
  <si>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</si>
  <si>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</si>
  <si>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</si>
  <si>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</si>
  <si>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</si>
  <si>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</si>
  <si>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</si>
  <si>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</si>
  <si>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</si>
  <si>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</si>
  <si>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</si>
  <si>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</si>
  <si>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</si>
  <si>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</si>
  <si>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</si>
  <si>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</si>
  <si>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</si>
  <si>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</si>
  <si>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</si>
  <si>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</si>
  <si>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</si>
  <si>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</si>
  <si>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</si>
  <si>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</si>
  <si>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</si>
  <si>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</si>
  <si>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</si>
  <si>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</si>
  <si>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</si>
  <si>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</si>
  <si>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</si>
  <si>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</si>
  <si>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</si>
  <si>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</si>
  <si>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</si>
  <si>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</si>
  <si>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</si>
  <si>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</si>
  <si>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</si>
  <si>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</si>
  <si>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</si>
  <si>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</si>
  <si>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</si>
  <si>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</si>
  <si>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</si>
  <si>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</si>
  <si>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</si>
  <si>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</si>
  <si>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</si>
  <si>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</si>
  <si>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</si>
  <si>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</si>
  <si>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</si>
  <si>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</si>
  <si>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</si>
  <si>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</si>
  <si>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</si>
  <si>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</si>
  <si>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</si>
  <si>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</si>
  <si>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</si>
  <si>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</si>
  <si>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</si>
  <si>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</si>
  <si>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</si>
  <si>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</si>
  <si>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</si>
  <si>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</si>
  <si>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</si>
  <si>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</si>
  <si>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</si>
  <si>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</si>
  <si>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</si>
  <si>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</si>
  <si>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</si>
  <si>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</si>
  <si>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</si>
  <si>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</si>
  <si>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</si>
  <si>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</si>
  <si>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</si>
  <si>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</si>
  <si>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</si>
  <si>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</si>
  <si>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</si>
  <si>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</si>
  <si>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</si>
  <si>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</si>
  <si>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</si>
  <si>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</si>
  <si>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</si>
  <si>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</si>
  <si>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</si>
  <si>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</si>
  <si>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</si>
  <si>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</si>
  <si>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</si>
  <si>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</si>
  <si>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</si>
  <si>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</si>
  <si>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</si>
  <si>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</si>
  <si>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</si>
  <si>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</si>
  <si>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</si>
  <si>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</si>
  <si>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</si>
  <si>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</si>
  <si>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</si>
  <si>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</si>
  <si>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</si>
  <si>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</si>
  <si>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</si>
  <si>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</si>
  <si>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</si>
  <si>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</si>
  <si>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</si>
  <si>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</si>
  <si>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</si>
  <si>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</si>
  <si>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</si>
  <si>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</si>
  <si>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</si>
  <si>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</si>
  <si>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</si>
  <si>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</si>
  <si>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</si>
  <si>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</si>
  <si>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</si>
  <si>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</si>
  <si>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</si>
  <si>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</si>
  <si>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</si>
  <si>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</si>
  <si>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</si>
  <si>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</si>
  <si>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</si>
  <si>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</si>
  <si>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</si>
  <si>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</si>
  <si>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</si>
  <si>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</si>
  <si>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</si>
  <si>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</si>
  <si>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</si>
  <si>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</si>
  <si>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</si>
  <si>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</si>
  <si>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</si>
  <si>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</si>
  <si>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</si>
  <si>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</si>
  <si>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</si>
  <si>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</si>
  <si>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</si>
  <si>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</si>
  <si>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</si>
  <si>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</si>
  <si>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</si>
  <si>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</si>
  <si>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</si>
  <si>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</si>
  <si>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</si>
  <si>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</si>
  <si>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</si>
  <si>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</si>
  <si>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</si>
  <si>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</si>
  <si>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</si>
  <si>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</si>
  <si>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</si>
  <si>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</si>
  <si>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</si>
  <si>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</si>
  <si>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</si>
  <si>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</si>
  <si>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</si>
  <si>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</si>
  <si>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</si>
  <si>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</si>
  <si>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</si>
  <si>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</si>
  <si>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</si>
  <si>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</si>
  <si>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</si>
  <si>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</si>
  <si>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</si>
  <si>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</si>
  <si>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</si>
  <si>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</si>
  <si>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</si>
  <si>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</si>
  <si>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</si>
  <si>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</si>
  <si>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</si>
  <si>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</si>
  <si>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</si>
  <si>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</si>
  <si>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</si>
  <si>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</si>
  <si>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</si>
  <si>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</si>
  <si>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</si>
  <si>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</si>
  <si>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</si>
  <si>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</si>
  <si>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</si>
  <si>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</si>
  <si>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</si>
  <si>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</si>
  <si>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</si>
  <si>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</si>
  <si>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</si>
  <si>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</si>
  <si>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</si>
  <si>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</si>
  <si>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</si>
  <si>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</si>
  <si>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</si>
  <si>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</si>
  <si>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</si>
  <si>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</si>
  <si>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</si>
  <si>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</si>
  <si>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</si>
  <si>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</si>
  <si>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</si>
  <si>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</si>
  <si>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</si>
  <si>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</si>
  <si>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</si>
  <si>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</si>
  <si>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</si>
  <si>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</si>
  <si>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</si>
  <si>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</si>
  <si>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</si>
  <si>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</si>
  <si>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</si>
  <si>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</si>
  <si>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</si>
  <si>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</si>
  <si>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</si>
  <si>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</si>
  <si>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</si>
  <si>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</si>
  <si>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</si>
  <si>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</si>
  <si>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</si>
  <si>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</si>
  <si>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</si>
  <si>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</si>
  <si>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</si>
  <si>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</si>
  <si>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</si>
  <si>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</si>
  <si>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</si>
  <si>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</si>
  <si>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</si>
  <si>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</si>
  <si>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</si>
  <si>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</si>
  <si>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</si>
  <si>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</si>
  <si>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</si>
  <si>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</si>
  <si>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</si>
  <si>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</si>
  <si>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</si>
  <si>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</si>
  <si>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</si>
  <si>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</si>
  <si>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</si>
  <si>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</si>
  <si>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</si>
  <si>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</si>
  <si>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</si>
  <si>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</si>
  <si>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</si>
  <si>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</si>
  <si>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</si>
  <si>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</si>
  <si>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</si>
  <si>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</si>
  <si>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</si>
  <si>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</si>
  <si>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</si>
  <si>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</si>
  <si>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</si>
  <si>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</si>
  <si>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</si>
  <si>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</si>
  <si>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</si>
  <si>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</si>
  <si>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</si>
  <si>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</si>
  <si>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</si>
  <si>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</si>
  <si>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</si>
  <si>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</si>
  <si>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</si>
  <si>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</si>
  <si>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</si>
  <si>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</si>
  <si>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</si>
  <si>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</si>
  <si>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</si>
  <si>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</si>
  <si>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</si>
  <si>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</si>
  <si>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</si>
  <si>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</si>
  <si>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</si>
  <si>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</si>
  <si>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</si>
  <si>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</si>
  <si>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</si>
  <si>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</si>
  <si>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</si>
  <si>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</si>
  <si>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</si>
  <si>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</si>
  <si>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</si>
  <si>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</si>
  <si>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</si>
  <si>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</si>
  <si>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</si>
  <si>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</si>
  <si>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</si>
  <si>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</si>
  <si>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</si>
  <si>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</si>
  <si>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</si>
  <si>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</si>
  <si>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</si>
  <si>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</si>
  <si>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</si>
  <si>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</si>
  <si>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</si>
  <si>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</si>
  <si>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</si>
  <si>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</si>
  <si>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</si>
  <si>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</si>
  <si>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</si>
  <si>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</si>
  <si>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</si>
  <si>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</si>
  <si>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</si>
  <si>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</si>
  <si>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</si>
  <si>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</si>
  <si>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</si>
  <si>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</si>
  <si>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</si>
  <si>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</si>
  <si>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</si>
  <si>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</si>
  <si>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</si>
  <si>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</si>
  <si>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</si>
  <si>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</si>
  <si>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</si>
  <si>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</si>
  <si>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</si>
  <si>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</si>
  <si>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</si>
  <si>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</si>
  <si>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</si>
  <si>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</si>
  <si>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</si>
  <si>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</si>
  <si>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</si>
  <si>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</si>
  <si>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</si>
  <si>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</si>
  <si>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</si>
  <si>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</si>
  <si>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</si>
  <si>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</si>
  <si>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</si>
  <si>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</si>
  <si>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</si>
  <si>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</si>
  <si>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</si>
  <si>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</si>
  <si>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</si>
  <si>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</si>
  <si>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</si>
  <si>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</si>
  <si>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</si>
  <si>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</si>
  <si>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</si>
  <si>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</si>
  <si>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</si>
  <si>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</si>
  <si>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</si>
  <si>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</si>
  <si>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</si>
  <si>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</si>
  <si>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</si>
  <si>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</si>
  <si>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</si>
  <si>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</si>
  <si>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</si>
  <si>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</si>
  <si>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</si>
  <si>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</si>
  <si>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</si>
  <si>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</si>
  <si>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</si>
  <si>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</si>
  <si>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</si>
  <si>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</si>
  <si>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</si>
  <si>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</si>
  <si>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</si>
  <si>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</si>
  <si>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</si>
  <si>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</si>
  <si>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</si>
  <si>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</si>
  <si>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</si>
  <si>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</si>
  <si>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</si>
  <si>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</si>
  <si>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</si>
  <si>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</si>
  <si>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</si>
  <si>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</si>
  <si>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</si>
  <si>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</si>
  <si>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</si>
  <si>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</si>
  <si>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</si>
  <si>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</si>
  <si>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</si>
  <si>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</si>
  <si>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</si>
  <si>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</si>
  <si>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</si>
  <si>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</si>
  <si>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</si>
  <si>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</si>
  <si>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</si>
  <si>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</si>
  <si>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</si>
  <si>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</si>
  <si>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</si>
  <si>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</si>
  <si>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</si>
  <si>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</si>
  <si>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</si>
  <si>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</si>
  <si>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</si>
  <si>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</si>
  <si>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</si>
  <si>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</si>
  <si>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</si>
  <si>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</si>
  <si>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</si>
  <si>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</si>
  <si>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</si>
  <si>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</si>
  <si>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</si>
  <si>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</si>
  <si>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</si>
  <si>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</si>
  <si>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</si>
  <si>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</si>
  <si>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</si>
  <si>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</si>
  <si>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</si>
  <si>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</si>
  <si>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</si>
  <si>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</si>
  <si>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</si>
  <si>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</si>
  <si>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</si>
  <si>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</si>
  <si>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</si>
  <si>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</si>
  <si>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</si>
  <si>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</si>
  <si>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</si>
  <si>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</si>
  <si>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</si>
  <si>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</si>
  <si>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</si>
  <si>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</si>
  <si>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</si>
  <si>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</si>
  <si>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</si>
  <si>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</si>
  <si>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</si>
  <si>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</si>
  <si>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</si>
  <si>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</si>
  <si>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</si>
  <si>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</si>
  <si>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</si>
  <si>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</si>
  <si>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</si>
  <si>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</si>
  <si>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</si>
  <si>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</si>
  <si>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</si>
  <si>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</si>
  <si>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</si>
  <si>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</si>
  <si>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</si>
  <si>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</si>
  <si>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</si>
  <si>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</si>
  <si>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</si>
  <si>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</si>
  <si>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</si>
  <si>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</si>
  <si>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</si>
  <si>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</si>
  <si>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</si>
  <si>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</si>
  <si>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</si>
  <si>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</si>
  <si>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</si>
  <si>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</si>
  <si>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</si>
  <si>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</si>
  <si>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</si>
  <si>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</si>
  <si>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</si>
  <si>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</si>
  <si>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</si>
  <si>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</si>
  <si>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</si>
  <si>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</si>
  <si>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</si>
  <si>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</si>
  <si>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</si>
  <si>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</si>
  <si>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</si>
  <si>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</si>
  <si>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</si>
  <si>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</si>
  <si>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</si>
  <si>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</si>
  <si>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</si>
  <si>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</si>
  <si>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</si>
  <si>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</si>
  <si>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</si>
  <si>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</si>
  <si>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</si>
  <si>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</si>
  <si>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</si>
  <si>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</si>
  <si>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</si>
  <si>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</si>
  <si>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</si>
  <si>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</si>
  <si>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</si>
  <si>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</si>
  <si>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</si>
  <si>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</si>
  <si>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</si>
  <si>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</si>
  <si>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</si>
  <si>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</si>
  <si>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</si>
  <si>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</si>
  <si>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</si>
  <si>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</si>
  <si>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</si>
  <si>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</si>
  <si>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</si>
  <si>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</si>
  <si>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</si>
  <si>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</si>
  <si>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</si>
  <si>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</si>
  <si>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</si>
  <si>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</si>
  <si>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</si>
  <si>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</si>
  <si>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</si>
  <si>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</si>
  <si>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</si>
  <si>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</si>
  <si>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</si>
  <si>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</si>
  <si>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</si>
  <si>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</si>
  <si>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</si>
  <si>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</si>
  <si>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</si>
  <si>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</si>
  <si>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</si>
  <si>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</si>
  <si>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</si>
  <si>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</si>
  <si>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</si>
  <si>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</si>
  <si>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</si>
  <si>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</si>
  <si>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</si>
  <si>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</si>
  <si>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</si>
  <si>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</si>
  <si>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</si>
  <si>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</si>
  <si>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</si>
  <si>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</si>
  <si>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</si>
  <si>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</si>
  <si>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</si>
  <si>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</si>
  <si>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</si>
  <si>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</si>
  <si>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</si>
  <si>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</si>
  <si>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</si>
  <si>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</si>
  <si>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</si>
  <si>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</si>
  <si>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</si>
  <si>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</si>
  <si>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</si>
  <si>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</si>
  <si>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</si>
  <si>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</si>
  <si>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</si>
  <si>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</si>
  <si>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</si>
  <si>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</si>
  <si>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</si>
  <si>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</si>
  <si>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</si>
  <si>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</si>
  <si>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</si>
  <si>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</si>
  <si>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</si>
  <si>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</si>
  <si>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</si>
  <si>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</si>
  <si>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</si>
  <si>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</si>
  <si>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</si>
  <si>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</si>
  <si>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</si>
  <si>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</si>
  <si>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</si>
  <si>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</si>
  <si>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</si>
  <si>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</si>
  <si>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</si>
  <si>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</si>
  <si>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</si>
  <si>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</si>
  <si>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</si>
  <si>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</si>
  <si>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</si>
  <si>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</si>
  <si>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</si>
  <si>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</si>
  <si>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</si>
  <si>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</si>
  <si>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</si>
  <si>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</si>
  <si>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</si>
  <si>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</si>
  <si>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</si>
  <si>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</si>
  <si>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</si>
  <si>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</si>
  <si>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</si>
  <si>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</si>
  <si>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</si>
  <si>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</si>
  <si>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</si>
  <si>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</si>
  <si>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</si>
  <si>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</si>
  <si>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</si>
  <si>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</si>
  <si>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</si>
  <si>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</si>
  <si>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</si>
  <si>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</si>
  <si>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</si>
  <si>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</si>
  <si>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</si>
  <si>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</si>
  <si>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</si>
  <si>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</si>
  <si>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</si>
  <si>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</si>
  <si>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</si>
  <si>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</si>
  <si>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</si>
  <si>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</si>
  <si>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</si>
  <si>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</si>
  <si>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</si>
  <si>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</si>
  <si>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</si>
  <si>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</si>
  <si>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</si>
  <si>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</si>
  <si>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</si>
  <si>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</si>
  <si>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</si>
  <si>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</si>
  <si>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</si>
  <si>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</si>
  <si>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</si>
  <si>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</si>
  <si>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</si>
  <si>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</si>
  <si>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</si>
  <si>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</si>
  <si>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</si>
  <si>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</si>
  <si>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</si>
  <si>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</si>
  <si>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</si>
  <si>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</si>
  <si>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</si>
  <si>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</si>
  <si>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</si>
  <si>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</si>
  <si>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</si>
  <si>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</si>
  <si>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</si>
  <si>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</si>
  <si>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</si>
  <si>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</si>
  <si>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</si>
  <si>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</si>
  <si>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</si>
  <si>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</si>
  <si>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</si>
  <si>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</si>
  <si>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</si>
  <si>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</si>
  <si>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</si>
  <si>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</si>
  <si>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</si>
  <si>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</si>
  <si>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</si>
  <si>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</si>
  <si>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</si>
  <si>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</si>
  <si>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</si>
  <si>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</si>
  <si>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</si>
  <si>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</si>
  <si>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</si>
  <si>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</si>
  <si>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</si>
  <si>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</si>
  <si>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</si>
  <si>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</si>
  <si>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</si>
  <si>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</si>
  <si>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</si>
  <si>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</si>
  <si>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</si>
  <si>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</si>
  <si>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</si>
  <si>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</si>
  <si>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</si>
  <si>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</si>
  <si>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</si>
  <si>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</si>
  <si>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</si>
  <si>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</si>
  <si>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</si>
  <si>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</si>
  <si>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</si>
  <si>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</si>
  <si>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</si>
  <si>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</si>
  <si>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</si>
  <si>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</si>
  <si>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</si>
  <si>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</si>
  <si>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</si>
  <si>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</si>
  <si>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</si>
  <si>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</si>
  <si>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</si>
  <si>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</si>
  <si>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</si>
  <si>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</si>
  <si>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</si>
  <si>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</si>
  <si>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</si>
  <si>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</si>
  <si>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</si>
  <si>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</si>
  <si>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</si>
  <si>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</si>
  <si>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</si>
  <si>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</si>
  <si>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</si>
  <si>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</si>
  <si>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</si>
  <si>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</si>
  <si>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</si>
  <si>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</si>
  <si>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</si>
  <si>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</si>
  <si>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</si>
  <si>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</si>
  <si>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</si>
  <si>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</si>
  <si>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</si>
  <si>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</si>
  <si>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</si>
  <si>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</si>
  <si>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</si>
  <si>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</si>
  <si>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</si>
  <si>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</si>
  <si>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</si>
  <si>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</si>
  <si>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</si>
  <si>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</si>
  <si>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</si>
  <si>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</si>
  <si>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</si>
  <si>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</si>
  <si>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</si>
  <si>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</si>
  <si>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</si>
  <si>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</si>
  <si>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</si>
  <si>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</si>
  <si>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</si>
  <si>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</si>
  <si>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</si>
  <si>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</si>
  <si>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</si>
  <si>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</si>
  <si>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</si>
  <si>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</si>
  <si>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</si>
  <si>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</si>
  <si>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</si>
  <si>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</si>
  <si>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</si>
  <si>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</si>
  <si>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</si>
  <si>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</si>
  <si>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</si>
  <si>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</si>
  <si>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</si>
  <si>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</si>
  <si>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</si>
  <si>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</si>
  <si>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</si>
  <si>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</si>
  <si>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</si>
  <si>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</si>
  <si>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</si>
  <si>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</si>
  <si>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</si>
  <si>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</si>
  <si>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</si>
  <si>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</si>
  <si>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</si>
  <si>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</si>
  <si>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</si>
  <si>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</si>
  <si>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</si>
  <si>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</si>
  <si>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</si>
  <si>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</si>
  <si>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</si>
  <si>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</si>
  <si>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</si>
  <si>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</si>
  <si>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</si>
  <si>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</si>
  <si>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</si>
  <si>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</si>
  <si>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</si>
  <si>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</si>
  <si>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</si>
  <si>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</si>
  <si>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</si>
  <si>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</si>
  <si>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</si>
  <si>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</si>
  <si>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</si>
  <si>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</si>
  <si>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</si>
  <si>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</si>
  <si>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</si>
  <si>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</si>
  <si>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</si>
  <si>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</si>
  <si>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</si>
  <si>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</si>
  <si>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</si>
  <si>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</si>
  <si>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</si>
  <si>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</si>
  <si>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</si>
  <si>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</si>
  <si>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</si>
  <si>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</si>
  <si>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</si>
  <si>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</si>
  <si>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</si>
  <si>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</si>
  <si>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</si>
  <si>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</si>
  <si>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</si>
  <si>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</si>
  <si>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</si>
  <si>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</si>
  <si>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</si>
  <si>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</si>
  <si>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</si>
  <si>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</si>
  <si>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</si>
  <si>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</si>
  <si>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</si>
  <si>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</si>
  <si>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</si>
  <si>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</si>
  <si>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</si>
  <si>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</si>
  <si>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</si>
  <si>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</si>
  <si>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</si>
  <si>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</si>
  <si>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</si>
  <si>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</si>
  <si>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</si>
  <si>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</si>
  <si>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</si>
  <si>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</si>
  <si>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</si>
  <si>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</si>
  <si>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</si>
  <si>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</si>
  <si>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</si>
  <si>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</si>
  <si>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</si>
  <si>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</si>
  <si>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</si>
  <si>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</si>
  <si>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</si>
  <si>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</si>
  <si>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</si>
  <si>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</si>
  <si>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</si>
  <si>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</si>
  <si>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</si>
  <si>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</si>
  <si>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</si>
  <si>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</si>
  <si>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</si>
  <si>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</si>
  <si>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</si>
  <si>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</si>
  <si>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</si>
  <si>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</si>
  <si>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</si>
  <si>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</si>
  <si>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</si>
  <si>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</si>
  <si>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</si>
  <si>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</si>
  <si>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</si>
  <si>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</si>
  <si>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</si>
  <si>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</si>
  <si>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</si>
  <si>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</si>
  <si>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</si>
  <si>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</si>
  <si>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</si>
  <si>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</si>
  <si>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</si>
  <si>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</si>
  <si>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</si>
  <si>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</si>
  <si>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</si>
  <si>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</si>
  <si>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</si>
  <si>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</si>
  <si>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</si>
  <si>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</si>
  <si>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</si>
  <si>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</si>
  <si>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</si>
  <si>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</si>
  <si>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</si>
  <si>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</si>
  <si>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</si>
  <si>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</si>
  <si>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</si>
  <si>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</si>
  <si>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</si>
  <si>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</si>
  <si>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</si>
  <si>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</si>
  <si>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</si>
  <si>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</si>
  <si>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</si>
  <si>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</si>
  <si>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</si>
  <si>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</si>
  <si>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</si>
  <si>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</si>
  <si>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</si>
  <si>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</si>
  <si>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</si>
  <si>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</si>
  <si>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</si>
  <si>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</si>
  <si>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</si>
  <si>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</si>
  <si>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</si>
  <si>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</si>
  <si>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</si>
  <si>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</si>
  <si>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</si>
  <si>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</si>
  <si>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</si>
  <si>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</si>
  <si>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</si>
  <si>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</si>
  <si>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</si>
  <si>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</si>
  <si>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</si>
  <si>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</si>
  <si>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</si>
  <si>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</si>
  <si>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</si>
  <si>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</si>
  <si>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</si>
  <si>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</si>
  <si>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</si>
  <si>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</si>
  <si>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</si>
  <si>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</si>
  <si>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</si>
  <si>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</si>
  <si>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</si>
  <si>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</si>
  <si>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</si>
  <si>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</si>
  <si>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</si>
  <si>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</si>
  <si>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</si>
  <si>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</si>
  <si>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</si>
  <si>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</si>
  <si>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</si>
  <si>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</si>
  <si>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</si>
  <si>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</si>
  <si>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</si>
  <si>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</si>
  <si>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</si>
  <si>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</si>
  <si>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</si>
  <si>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</si>
  <si>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</si>
  <si>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</si>
  <si>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</si>
  <si>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</si>
  <si>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</si>
  <si>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</si>
  <si>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</si>
  <si>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</si>
  <si>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</si>
  <si>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</si>
  <si>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</si>
  <si>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</si>
  <si>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</si>
  <si>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</si>
  <si>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</si>
  <si>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</si>
  <si>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</si>
  <si>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</si>
  <si>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</si>
  <si>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</si>
  <si>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</si>
  <si>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</si>
  <si>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</si>
  <si>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</si>
  <si>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</si>
  <si>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</si>
  <si>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</si>
  <si>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</si>
  <si>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</si>
  <si>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</si>
  <si>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</si>
  <si>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</si>
  <si>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</si>
  <si>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</si>
  <si>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</si>
  <si>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</si>
  <si>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</si>
  <si>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</si>
  <si>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</si>
  <si>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</si>
  <si>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</si>
  <si>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</si>
  <si>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</si>
  <si>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</si>
  <si>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</si>
  <si>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</si>
  <si>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</si>
  <si>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</si>
  <si>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</si>
  <si>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</si>
  <si>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</si>
  <si>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</si>
  <si>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</si>
  <si>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</si>
  <si>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</si>
  <si>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</si>
  <si>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</si>
  <si>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</si>
  <si>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</si>
  <si>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</si>
  <si>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</si>
  <si>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</si>
  <si>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</si>
  <si>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</si>
  <si>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</si>
  <si>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</si>
  <si>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</si>
  <si>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</si>
  <si>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</si>
  <si>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</si>
  <si>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</si>
  <si>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</si>
  <si>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</si>
  <si>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</si>
  <si>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</si>
  <si>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</si>
  <si>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</si>
  <si>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</si>
  <si>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</si>
  <si>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</si>
  <si>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</si>
  <si>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</si>
  <si>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</si>
  <si>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</si>
  <si>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</si>
  <si>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</si>
  <si>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</si>
  <si>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</si>
  <si>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</si>
  <si>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</si>
  <si>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</si>
  <si>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</si>
  <si>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</si>
  <si>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</si>
  <si>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</si>
  <si>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</si>
  <si>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</si>
  <si>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</si>
  <si>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</si>
  <si>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</si>
  <si>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</si>
  <si>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</si>
  <si>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</si>
  <si>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</si>
  <si>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</si>
  <si>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</si>
  <si>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</si>
  <si>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</si>
  <si>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</si>
  <si>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</si>
  <si>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</si>
  <si>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</si>
  <si>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</si>
  <si>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</si>
  <si>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</si>
  <si>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</si>
  <si>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</si>
  <si>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</si>
  <si>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</si>
  <si>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</si>
  <si>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</si>
  <si>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</si>
  <si>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</si>
  <si>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</si>
  <si>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</si>
  <si>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</si>
  <si>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</si>
  <si>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</si>
  <si>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</si>
  <si>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</si>
  <si>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</si>
  <si>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</si>
  <si>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</si>
  <si>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</si>
  <si>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</si>
  <si>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</si>
  <si>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</si>
  <si>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</si>
  <si>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</si>
  <si>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</si>
  <si>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</si>
  <si>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</si>
  <si>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</si>
  <si>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</si>
  <si>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</si>
  <si>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</si>
  <si>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</si>
  <si>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</si>
  <si>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</si>
  <si>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</si>
  <si>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</si>
  <si>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</si>
  <si>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</si>
  <si>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</si>
  <si>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</si>
  <si>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</si>
  <si>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</si>
  <si>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</si>
  <si>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</si>
  <si>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</si>
  <si>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</si>
  <si>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</si>
  <si>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</si>
  <si>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</si>
  <si>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</si>
  <si>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</si>
  <si>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</si>
  <si>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</si>
  <si>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</si>
  <si>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</si>
  <si>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</si>
  <si>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</si>
  <si>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</si>
  <si>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</si>
  <si>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</si>
  <si>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</si>
  <si>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</si>
  <si>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</si>
  <si>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</si>
  <si>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</si>
  <si>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</si>
  <si>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</si>
  <si>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</si>
  <si>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</si>
  <si>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</si>
  <si>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</si>
  <si>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</si>
  <si>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</si>
  <si>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</si>
  <si>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</si>
  <si>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</si>
  <si>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</si>
  <si>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</si>
  <si>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</si>
  <si>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</si>
  <si>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</si>
  <si>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</si>
  <si>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</si>
  <si>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</si>
  <si>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</si>
  <si>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</si>
  <si>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</si>
  <si>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</si>
  <si>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</si>
  <si>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</si>
  <si>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</si>
  <si>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</si>
  <si>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</si>
  <si>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</si>
  <si>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</si>
  <si>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</si>
  <si>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</si>
  <si>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</si>
  <si>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</si>
  <si>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</si>
  <si>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</si>
  <si>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</si>
  <si>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</si>
  <si>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</si>
  <si>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</si>
  <si>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</si>
  <si>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</si>
  <si>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</si>
  <si>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</si>
  <si>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</si>
  <si>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</si>
  <si>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</si>
  <si>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</si>
  <si>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</si>
  <si>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</si>
  <si>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</si>
  <si>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</si>
  <si>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</si>
  <si>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</si>
  <si>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</si>
  <si>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</si>
  <si>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</si>
  <si>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</si>
  <si>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</si>
  <si>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</si>
  <si>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</si>
  <si>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</si>
  <si>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</si>
  <si>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</si>
  <si>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</si>
  <si>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</si>
  <si>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</si>
  <si>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</si>
  <si>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</si>
  <si>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</si>
  <si>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</si>
  <si>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</si>
  <si>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</si>
  <si>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</si>
  <si>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</si>
  <si>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</si>
  <si>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</si>
  <si>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</si>
  <si>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</si>
  <si>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</si>
  <si>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</si>
  <si>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</si>
  <si>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</si>
  <si>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</si>
  <si>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</si>
  <si>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</si>
  <si>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</si>
  <si>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</si>
  <si>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</si>
  <si>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</si>
  <si>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</si>
  <si>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</si>
  <si>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</si>
  <si>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</si>
  <si>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</si>
  <si>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</si>
  <si>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</si>
  <si>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</si>
  <si>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</si>
  <si>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</si>
  <si>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</si>
  <si>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</si>
  <si>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</si>
  <si>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</si>
  <si>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</si>
  <si>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</si>
  <si>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</si>
  <si>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</si>
  <si>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</si>
  <si>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</si>
  <si>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</si>
  <si>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</si>
  <si>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</si>
  <si>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</si>
  <si>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</si>
  <si>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</si>
  <si>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</si>
  <si>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</si>
  <si>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</si>
  <si>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</si>
  <si>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</si>
  <si>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</si>
  <si>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</si>
  <si>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</si>
  <si>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</si>
  <si>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</si>
  <si>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</si>
  <si>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</si>
  <si>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</si>
  <si>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</si>
  <si>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</si>
  <si>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</si>
  <si>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</si>
  <si>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</si>
  <si>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</si>
  <si>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</si>
  <si>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</si>
  <si>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</si>
  <si>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</si>
  <si>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</si>
  <si>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</si>
  <si>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</si>
  <si>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</si>
  <si>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</si>
  <si>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</si>
  <si>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</si>
  <si>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</si>
  <si>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</si>
  <si>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</si>
  <si>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</si>
  <si>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</si>
  <si>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</si>
  <si>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</si>
  <si>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</si>
  <si>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</si>
  <si>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</si>
  <si>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</si>
  <si>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</si>
  <si>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</si>
  <si>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</si>
  <si>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</si>
  <si>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</si>
  <si>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</si>
  <si>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</si>
  <si>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</si>
  <si>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</si>
  <si>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</si>
  <si>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</si>
  <si>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</si>
  <si>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</si>
  <si>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</si>
  <si>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</si>
  <si>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</si>
  <si>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</si>
  <si>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</si>
  <si>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</si>
  <si>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</si>
  <si>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</si>
  <si>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</si>
  <si>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</si>
  <si>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</si>
  <si>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</si>
  <si>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</si>
  <si>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</si>
  <si>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</si>
  <si>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</si>
  <si>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</si>
  <si>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</si>
  <si>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</si>
  <si>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</si>
  <si>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</si>
  <si>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</si>
  <si>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</si>
  <si>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</si>
  <si>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</si>
  <si>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</si>
  <si>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</si>
  <si>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</si>
  <si>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</si>
  <si>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</si>
  <si>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</si>
  <si>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</si>
  <si>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</si>
  <si>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</si>
  <si>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</si>
  <si>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</si>
  <si>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</si>
  <si>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</si>
  <si>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</si>
  <si>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</si>
  <si>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</si>
  <si>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</si>
  <si>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</si>
  <si>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</si>
  <si>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</si>
  <si>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</si>
  <si>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</si>
  <si>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</si>
  <si>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</si>
  <si>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</si>
  <si>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</si>
  <si>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</si>
  <si>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</si>
  <si>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</si>
  <si>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</si>
  <si>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</si>
  <si>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</si>
  <si>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</si>
  <si>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</si>
  <si>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</si>
  <si>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</si>
  <si>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</si>
  <si>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</si>
  <si>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</si>
  <si>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</si>
  <si>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</si>
  <si>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</si>
  <si>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</si>
  <si>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</si>
  <si>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</si>
  <si>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</si>
  <si>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</si>
  <si>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</si>
  <si>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</si>
  <si>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</si>
  <si>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</si>
  <si>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</si>
  <si>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</si>
  <si>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</si>
  <si>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</si>
  <si>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</si>
  <si>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</si>
  <si>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</si>
  <si>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</si>
  <si>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</si>
  <si>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</si>
  <si>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</si>
  <si>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</si>
  <si>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</si>
  <si>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</si>
  <si>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</si>
  <si>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</si>
  <si>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</si>
  <si>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</si>
  <si>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</si>
  <si>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</si>
  <si>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</si>
  <si>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</si>
  <si>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</si>
  <si>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</si>
  <si>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</si>
  <si>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</si>
  <si>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</si>
  <si>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</si>
  <si>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</si>
  <si>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</si>
  <si>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</si>
  <si>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</si>
  <si>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</si>
  <si>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</si>
  <si>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</si>
  <si>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</si>
  <si>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</si>
  <si>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</si>
  <si>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</si>
  <si>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</si>
  <si>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</si>
  <si>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</si>
  <si>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</si>
  <si>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</si>
  <si>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</si>
  <si>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</si>
  <si>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</si>
  <si>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</si>
  <si>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</si>
  <si>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</si>
  <si>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</si>
  <si>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</si>
  <si>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</si>
  <si>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</si>
  <si>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</si>
  <si>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</si>
  <si>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</si>
  <si>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</si>
  <si>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</si>
  <si>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</si>
  <si>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</si>
  <si>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</si>
  <si>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</si>
  <si>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</si>
  <si>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</si>
  <si>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</si>
  <si>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</si>
  <si>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</si>
  <si>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</si>
  <si>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</si>
  <si>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</si>
  <si>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</si>
  <si>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</si>
  <si>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</si>
  <si>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</si>
  <si>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</si>
  <si>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</si>
  <si>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</si>
  <si>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</si>
  <si>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</si>
  <si>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</si>
  <si>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</si>
  <si>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</si>
  <si>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</si>
  <si>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</si>
  <si>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</si>
  <si>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</si>
  <si>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</si>
  <si>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</si>
  <si>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</si>
  <si>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</si>
  <si>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</si>
  <si>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</si>
  <si>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</si>
  <si>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</si>
  <si>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</si>
  <si>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</si>
  <si>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</si>
  <si>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</si>
  <si>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</si>
  <si>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</si>
  <si>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</si>
  <si>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</si>
  <si>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</si>
  <si>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</si>
  <si>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</si>
  <si>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</si>
  <si>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</si>
  <si>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</si>
  <si>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</si>
  <si>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</si>
  <si>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</si>
  <si>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</si>
  <si>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</si>
  <si>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</si>
  <si>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</si>
  <si>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</si>
  <si>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</si>
  <si>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</si>
  <si>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</si>
  <si>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</si>
  <si>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</si>
  <si>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</si>
  <si>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</si>
  <si>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</si>
  <si>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</si>
  <si>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</si>
  <si>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</si>
  <si>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</si>
  <si>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</si>
  <si>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</si>
  <si>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</si>
  <si>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</si>
  <si>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</si>
  <si>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</si>
  <si>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</si>
  <si>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</si>
  <si>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</si>
  <si>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</si>
  <si>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</si>
  <si>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</si>
  <si>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</si>
  <si>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</si>
  <si>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</si>
  <si>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</si>
  <si>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</si>
  <si>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</si>
  <si>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</si>
  <si>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</si>
  <si>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</si>
  <si>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</si>
  <si>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</si>
  <si>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</si>
  <si>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</si>
  <si>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</si>
  <si>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</si>
  <si>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</si>
  <si>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</si>
  <si>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</si>
  <si>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</si>
  <si>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</si>
  <si>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</si>
  <si>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</si>
  <si>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</si>
  <si>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</si>
  <si>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</si>
  <si>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</si>
  <si>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</si>
  <si>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</si>
  <si>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</si>
  <si>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</si>
  <si>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</si>
  <si>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</si>
  <si>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</si>
  <si>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</si>
  <si>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</si>
  <si>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</si>
  <si>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</si>
  <si>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</si>
  <si>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</si>
  <si>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</si>
  <si>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</si>
  <si>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</si>
  <si>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</si>
  <si>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</si>
  <si>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</si>
  <si>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</si>
  <si>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</si>
  <si>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</si>
  <si>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</si>
  <si>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</si>
  <si>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</si>
  <si>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</si>
  <si>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</si>
  <si>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</si>
  <si>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</si>
  <si>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</si>
  <si>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</si>
  <si>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</si>
  <si>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</si>
  <si>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</si>
  <si>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</si>
  <si>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</si>
  <si>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</si>
  <si>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</si>
  <si>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</si>
  <si>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</si>
  <si>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</si>
  <si>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</si>
  <si>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</si>
  <si>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</si>
  <si>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</si>
  <si>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</si>
  <si>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</si>
  <si>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</si>
  <si>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</si>
  <si>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</si>
  <si>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</si>
  <si>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</si>
  <si>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</si>
  <si>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</si>
  <si>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</si>
  <si>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</si>
  <si>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</si>
  <si>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</si>
  <si>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</si>
  <si>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</si>
  <si>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</si>
  <si>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</si>
  <si>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</si>
  <si>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</si>
  <si>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</si>
  <si>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</si>
  <si>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</si>
  <si>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</si>
  <si>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</si>
  <si>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</si>
  <si>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</si>
  <si>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</si>
  <si>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</si>
  <si>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</si>
  <si>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</si>
  <si>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</si>
  <si>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</si>
  <si>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</si>
  <si>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</si>
  <si>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</si>
  <si>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</si>
  <si>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</si>
  <si>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</si>
  <si>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</si>
  <si>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</si>
  <si>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</si>
  <si>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</si>
  <si>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</si>
  <si>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</si>
  <si>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</si>
  <si>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</si>
  <si>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</si>
  <si>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</si>
  <si>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</si>
  <si>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</si>
  <si>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</si>
  <si>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</si>
  <si>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</si>
  <si>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</si>
  <si>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</si>
  <si>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</si>
  <si>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</si>
  <si>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</si>
  <si>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</si>
  <si>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</si>
  <si>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</si>
  <si>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</si>
  <si>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</si>
  <si>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</si>
  <si>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</si>
  <si>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</si>
  <si>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</si>
  <si>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</si>
  <si>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</si>
  <si>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</si>
  <si>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</si>
  <si>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</si>
  <si>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</si>
  <si>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</si>
  <si>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</si>
  <si>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</si>
  <si>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</si>
  <si>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</si>
  <si>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</si>
  <si>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</si>
  <si>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</si>
  <si>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</si>
  <si>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</si>
  <si>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</si>
  <si>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</si>
  <si>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</si>
  <si>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</si>
  <si>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</si>
  <si>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</si>
  <si>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</si>
  <si>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</si>
  <si>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</si>
  <si>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</si>
  <si>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</si>
  <si>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</si>
  <si>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</si>
  <si>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</si>
  <si>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</si>
  <si>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</si>
  <si>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</si>
  <si>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</si>
  <si>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</si>
  <si>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</si>
  <si>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</si>
  <si>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</si>
  <si>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</si>
  <si>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</si>
  <si>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</si>
  <si>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</si>
  <si>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</si>
  <si>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</si>
  <si>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</si>
  <si>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</si>
  <si>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</si>
  <si>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</si>
  <si>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</si>
  <si>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</si>
  <si>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</si>
  <si>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</si>
  <si>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</si>
  <si>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</si>
  <si>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</si>
  <si>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</si>
  <si>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</si>
  <si>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</si>
  <si>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</si>
  <si>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</si>
  <si>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</si>
  <si>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</si>
  <si>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</si>
  <si>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</si>
  <si>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</si>
  <si>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</si>
  <si>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</si>
  <si>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</si>
  <si>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</si>
  <si>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</si>
  <si>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</si>
  <si>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</si>
  <si>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</si>
  <si>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</si>
  <si>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</si>
  <si>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</si>
  <si>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</si>
  <si>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</si>
  <si>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</si>
  <si>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</si>
  <si>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</si>
  <si>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</si>
  <si>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</si>
  <si>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</si>
  <si>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</si>
  <si>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</si>
  <si>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</si>
  <si>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</si>
  <si>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</si>
  <si>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</si>
  <si>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</si>
  <si>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</si>
  <si>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</si>
  <si>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</si>
  <si>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</si>
  <si>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</si>
  <si>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</si>
  <si>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</si>
  <si>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</si>
  <si>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</si>
  <si>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</si>
  <si>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</si>
  <si>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</si>
  <si>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</si>
  <si>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</si>
  <si>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</si>
  <si>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</si>
  <si>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</si>
  <si>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</si>
  <si>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</si>
  <si>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</si>
  <si>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</si>
  <si>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</si>
  <si>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</si>
  <si>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</si>
  <si>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</si>
  <si>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</si>
  <si>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</si>
  <si>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</si>
  <si>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</si>
  <si>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</si>
  <si>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</si>
  <si>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</si>
  <si>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</si>
  <si>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</si>
  <si>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</si>
  <si>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</si>
  <si>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</si>
  <si>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</si>
  <si>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</si>
  <si>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</si>
  <si>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</si>
  <si>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</si>
  <si>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</si>
  <si>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</si>
  <si>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</si>
  <si>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</si>
  <si>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</si>
  <si>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</si>
  <si>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</si>
  <si>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</si>
  <si>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</si>
  <si>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</si>
  <si>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</si>
  <si>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</si>
  <si>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</si>
  <si>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</si>
  <si>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</si>
  <si>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</si>
  <si>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</si>
  <si>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</si>
  <si>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</si>
  <si>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</si>
  <si>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</si>
  <si>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</si>
  <si>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</si>
  <si>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</si>
  <si>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</si>
  <si>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</si>
  <si>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</si>
  <si>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</si>
  <si>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</si>
  <si>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</si>
  <si>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</si>
  <si>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</si>
  <si>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</si>
  <si>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</si>
  <si>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</si>
  <si>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</si>
  <si>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</si>
  <si>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</si>
  <si>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</si>
  <si>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</si>
  <si>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</si>
  <si>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</si>
  <si>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</si>
  <si>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</si>
  <si>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</si>
  <si>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</si>
  <si>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</si>
  <si>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</si>
  <si>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</si>
  <si>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</si>
  <si>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</si>
  <si>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</si>
  <si>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</si>
  <si>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</si>
  <si>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</si>
  <si>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</si>
  <si>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</si>
  <si>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</si>
  <si>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</si>
  <si>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</si>
  <si>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</si>
  <si>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</si>
  <si>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</si>
  <si>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</si>
  <si>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</si>
  <si>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</si>
  <si>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</si>
  <si>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</si>
  <si>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</si>
  <si>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</si>
  <si>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</si>
  <si>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</si>
  <si>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</si>
  <si>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</si>
  <si>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</si>
  <si>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</si>
  <si>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</si>
  <si>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</si>
  <si>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</si>
  <si>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</si>
  <si>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</si>
  <si>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</si>
  <si>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</si>
  <si>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</si>
  <si>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</si>
  <si>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</si>
  <si>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</si>
  <si>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</si>
  <si>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</si>
  <si>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</si>
  <si>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</si>
  <si>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</si>
  <si>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</si>
  <si>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</si>
  <si>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</si>
  <si>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</si>
  <si>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</si>
  <si>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</si>
  <si>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</si>
  <si>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</si>
  <si>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</si>
  <si>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</si>
  <si>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</si>
  <si>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</si>
  <si>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</si>
  <si>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</si>
  <si>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</si>
  <si>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</si>
  <si>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</si>
  <si>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</si>
  <si>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</si>
  <si>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</si>
  <si>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</si>
  <si>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</si>
  <si>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</si>
  <si>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</si>
  <si>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</si>
  <si>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</si>
  <si>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</si>
  <si>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</si>
  <si>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</si>
  <si>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</si>
  <si>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</si>
  <si>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</si>
  <si>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</si>
  <si>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</si>
  <si>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</si>
  <si>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</si>
  <si>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</si>
  <si>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</si>
  <si>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</si>
  <si>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</si>
  <si>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</si>
  <si>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</si>
  <si>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</si>
  <si>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</si>
  <si>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</si>
  <si>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</si>
  <si>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</si>
  <si>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</si>
  <si>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</si>
  <si>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</si>
  <si>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</si>
  <si>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</si>
  <si>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</si>
  <si>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</si>
  <si>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</si>
  <si>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</si>
  <si>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</si>
  <si>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</si>
  <si>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</si>
  <si>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</si>
  <si>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</si>
  <si>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</si>
  <si>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</si>
  <si>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</si>
  <si>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</si>
  <si>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</si>
  <si>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</si>
  <si>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</si>
  <si>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</si>
  <si>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</si>
  <si>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</si>
  <si>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</si>
  <si>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</si>
  <si>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</si>
  <si>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</si>
  <si>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</si>
  <si>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</si>
  <si>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</si>
  <si>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</si>
  <si>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</si>
  <si>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</si>
  <si>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</si>
  <si>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</si>
  <si>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</si>
  <si>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</si>
  <si>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</si>
  <si>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</si>
  <si>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</si>
  <si>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</si>
  <si>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</si>
  <si>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</si>
  <si>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</si>
  <si>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</si>
  <si>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</si>
  <si>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</si>
  <si>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</si>
  <si>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</si>
  <si>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</si>
  <si>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</si>
  <si>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</si>
  <si>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</si>
  <si>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</si>
  <si>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</si>
  <si>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</si>
  <si>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</si>
  <si>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</si>
  <si>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</si>
  <si>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</si>
  <si>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</si>
  <si>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</si>
  <si>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</si>
  <si>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</si>
  <si>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</si>
  <si>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</si>
  <si>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</si>
  <si>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</si>
  <si>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</si>
  <si>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</si>
  <si>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</si>
  <si>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</si>
  <si>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</si>
  <si>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</si>
  <si>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</si>
  <si>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</si>
  <si>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</si>
  <si>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</si>
  <si>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</si>
  <si>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</si>
  <si>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</si>
  <si>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</si>
  <si>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</si>
  <si>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</si>
  <si>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</si>
  <si>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</si>
  <si>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</si>
  <si>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</si>
  <si>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</si>
  <si>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</si>
  <si>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</si>
  <si>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</si>
  <si>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</si>
  <si>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</si>
  <si>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</si>
  <si>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</si>
  <si>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</si>
  <si>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</si>
  <si>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</si>
  <si>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</si>
  <si>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</si>
  <si>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</si>
  <si>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</si>
  <si>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</si>
  <si>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</si>
  <si>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</si>
  <si>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</si>
  <si>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</si>
  <si>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</si>
  <si>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</si>
  <si>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</si>
  <si>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</si>
  <si>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</si>
  <si>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</si>
  <si>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</si>
  <si>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</si>
  <si>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</si>
  <si>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</si>
  <si>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</si>
  <si>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</si>
  <si>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</si>
  <si>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</si>
  <si>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</si>
  <si>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</si>
  <si>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</si>
  <si>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</si>
  <si>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</si>
  <si>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</si>
  <si>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</si>
  <si>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</si>
  <si>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</si>
  <si>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</si>
  <si>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</si>
  <si>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</si>
  <si>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</si>
  <si>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</si>
  <si>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</si>
  <si>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</si>
  <si>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</si>
  <si>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</si>
  <si>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</si>
  <si>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</si>
  <si>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</si>
  <si>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</si>
  <si>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</si>
  <si>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</si>
  <si>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</si>
  <si>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</si>
  <si>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</si>
  <si>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</si>
  <si>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</si>
  <si>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</si>
  <si>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</si>
  <si>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</si>
  <si>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</si>
  <si>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</si>
  <si>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</si>
  <si>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</si>
  <si>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</si>
  <si>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</si>
  <si>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</si>
  <si>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</si>
  <si>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</si>
  <si>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</si>
  <si>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</si>
  <si>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</si>
  <si>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</si>
  <si>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</si>
  <si>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</si>
  <si>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</si>
  <si>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</si>
  <si>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</si>
  <si>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</si>
  <si>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</si>
  <si>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</si>
  <si>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</si>
  <si>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</si>
  <si>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</si>
  <si>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</si>
  <si>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</si>
  <si>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</si>
  <si>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</si>
  <si>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</si>
  <si>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</si>
  <si>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</si>
  <si>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</si>
  <si>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</si>
  <si>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</si>
  <si>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</si>
  <si>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</si>
  <si>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</si>
  <si>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</si>
  <si>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</si>
  <si>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</si>
  <si>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</si>
  <si>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</si>
  <si>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</si>
  <si>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</si>
  <si>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</si>
  <si>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</si>
  <si>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</si>
  <si>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</si>
  <si>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</si>
  <si>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</si>
  <si>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</si>
  <si>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</si>
  <si>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</si>
  <si>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</si>
  <si>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</si>
  <si>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</si>
  <si>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</si>
  <si>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</si>
  <si>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</si>
  <si>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</si>
  <si>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</si>
  <si>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</si>
  <si>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</si>
  <si>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</si>
  <si>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</si>
  <si>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</si>
  <si>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</si>
  <si>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</si>
  <si>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</si>
  <si>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</si>
  <si>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</si>
  <si>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</si>
  <si>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</si>
  <si>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</si>
  <si>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</si>
  <si>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</si>
  <si>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</si>
  <si>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</si>
  <si>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</si>
  <si>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</si>
  <si>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</si>
  <si>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</si>
  <si>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</si>
  <si>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</si>
  <si>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</si>
  <si>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</si>
  <si>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</si>
  <si>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</si>
  <si>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</si>
  <si>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</si>
  <si>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</si>
  <si>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</si>
  <si>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</si>
  <si>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</si>
  <si>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</si>
  <si>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</si>
  <si>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</si>
  <si>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</si>
  <si>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</si>
  <si>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</si>
  <si>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</si>
  <si>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</si>
  <si>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</si>
  <si>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</si>
  <si>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</si>
  <si>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</si>
  <si>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</si>
  <si>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</si>
  <si>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</si>
  <si>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</si>
  <si>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</si>
  <si>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</si>
  <si>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</si>
  <si>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</si>
  <si>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</si>
  <si>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</si>
  <si>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</si>
  <si>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</si>
  <si>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</si>
  <si>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</si>
  <si>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</si>
  <si>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</si>
  <si>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</si>
  <si>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</si>
  <si>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</si>
  <si>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</si>
  <si>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</si>
  <si>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</si>
  <si>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</si>
  <si>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</si>
  <si>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</si>
  <si>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</si>
  <si>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</si>
  <si>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</si>
  <si>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</si>
  <si>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</si>
  <si>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</si>
  <si>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</si>
  <si>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</si>
  <si>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</si>
  <si>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</si>
  <si>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</si>
  <si>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</si>
  <si>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</si>
  <si>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</si>
  <si>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</si>
  <si>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</si>
  <si>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</si>
  <si>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</si>
  <si>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</si>
  <si>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</si>
  <si>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</si>
  <si>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</si>
  <si>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</si>
  <si>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</si>
  <si>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</si>
  <si>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</si>
  <si>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</si>
  <si>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</si>
  <si>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</si>
  <si>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</si>
  <si>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</si>
  <si>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</si>
  <si>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</si>
  <si>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</si>
  <si>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</si>
  <si>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</si>
  <si>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</si>
  <si>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</si>
  <si>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</si>
  <si>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</si>
  <si>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</si>
  <si>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</si>
  <si>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</si>
  <si>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</si>
  <si>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</si>
  <si>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</si>
  <si>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</si>
  <si>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</si>
  <si>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</si>
  <si>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</si>
  <si>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</si>
  <si>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</si>
  <si>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</si>
  <si>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</si>
  <si>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</si>
  <si>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</si>
  <si>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</si>
  <si>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</si>
  <si>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</si>
  <si>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</si>
  <si>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</si>
  <si>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</si>
  <si>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</si>
  <si>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</si>
  <si>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</si>
  <si>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</si>
  <si>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</si>
  <si>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</si>
  <si>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</si>
  <si>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</si>
  <si>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</si>
  <si>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</si>
  <si>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</si>
  <si>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</si>
  <si>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</si>
  <si>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</si>
  <si>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</si>
  <si>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</si>
  <si>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</si>
  <si>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</si>
  <si>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</si>
  <si>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</si>
  <si>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</si>
  <si>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</si>
  <si>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</si>
  <si>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</si>
  <si>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</si>
  <si>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</si>
  <si>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</si>
  <si>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</si>
  <si>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</si>
  <si>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</si>
  <si>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</si>
  <si>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</si>
  <si>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</si>
  <si>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</si>
  <si>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</si>
  <si>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</si>
  <si>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</si>
  <si>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</si>
  <si>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</si>
  <si>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</si>
  <si>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</si>
  <si>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</si>
  <si>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</si>
  <si>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</si>
  <si>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</si>
  <si>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</si>
  <si>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</si>
  <si>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</si>
  <si>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</si>
  <si>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</si>
  <si>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</si>
  <si>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</si>
  <si>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</si>
  <si>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</si>
  <si>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</si>
  <si>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</si>
  <si>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</si>
  <si>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</si>
  <si>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</si>
  <si>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</si>
  <si>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</si>
  <si>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</si>
  <si>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</si>
  <si>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</si>
  <si>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</si>
  <si>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</si>
  <si>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</si>
  <si>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</si>
  <si>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</si>
  <si>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</si>
  <si>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</si>
  <si>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</si>
  <si>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</si>
  <si>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</si>
  <si>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</si>
  <si>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</si>
  <si>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</si>
  <si>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</si>
  <si>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</si>
  <si>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</si>
  <si>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</si>
  <si>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</si>
  <si>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</si>
  <si>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</si>
  <si>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</si>
  <si>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</si>
  <si>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</si>
  <si>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</si>
  <si>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</si>
  <si>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</si>
  <si>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</si>
  <si>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</si>
  <si>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</si>
  <si>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</si>
  <si>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</si>
  <si>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</si>
  <si>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</si>
  <si>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</si>
  <si>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</si>
  <si>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</si>
  <si>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</si>
  <si>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</si>
  <si>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</si>
  <si>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</si>
  <si>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</si>
  <si>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</si>
  <si>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</si>
  <si>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</si>
  <si>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</si>
  <si>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</si>
  <si>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</si>
  <si>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</si>
  <si>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</si>
  <si>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</si>
  <si>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</si>
  <si>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</si>
  <si>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</si>
  <si>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</si>
  <si>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</si>
  <si>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</si>
  <si>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</si>
  <si>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</si>
  <si>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</si>
  <si>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</si>
  <si>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</si>
  <si>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</si>
  <si>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</si>
  <si>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</si>
  <si>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</si>
  <si>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</si>
  <si>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</si>
  <si>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</si>
  <si>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</si>
  <si>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</si>
  <si>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</si>
  <si>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</si>
  <si>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</si>
  <si>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</si>
  <si>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</si>
  <si>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</si>
  <si>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</si>
  <si>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</si>
  <si>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</si>
  <si>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</si>
  <si>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</si>
  <si>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</si>
  <si>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</si>
  <si>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</si>
  <si>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</si>
  <si>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</si>
  <si>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</si>
  <si>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</si>
  <si>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</si>
  <si>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</si>
  <si>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</si>
  <si>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</si>
  <si>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</si>
  <si>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</si>
  <si>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</si>
  <si>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</si>
  <si>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</si>
  <si>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</si>
  <si>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</si>
  <si>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</si>
  <si>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</si>
  <si>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</si>
  <si>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</si>
  <si>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</si>
  <si>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</si>
  <si>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</si>
  <si>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</si>
  <si>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</si>
  <si>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</si>
  <si>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</si>
  <si>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</si>
  <si>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</si>
  <si>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</si>
  <si>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</si>
  <si>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</si>
  <si>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</si>
  <si>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</si>
  <si>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</si>
  <si>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</si>
  <si>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</si>
  <si>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</si>
  <si>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</si>
  <si>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</si>
  <si>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</si>
  <si>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</si>
  <si>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</si>
  <si>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</si>
  <si>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</si>
  <si>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</si>
  <si>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</si>
  <si>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</si>
  <si>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</si>
  <si>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</si>
  <si>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</si>
  <si>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</si>
  <si>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</si>
  <si>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</si>
  <si>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</si>
  <si>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</si>
  <si>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</si>
  <si>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</si>
  <si>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</si>
  <si>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</si>
  <si>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</si>
  <si>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</si>
  <si>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</si>
  <si>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</si>
  <si>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</si>
  <si>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</si>
  <si>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</si>
  <si>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</si>
  <si>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</si>
  <si>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</si>
  <si>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</si>
  <si>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</si>
  <si>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</si>
  <si>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</si>
  <si>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</si>
  <si>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</si>
  <si>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</si>
  <si>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</si>
  <si>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</si>
  <si>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</si>
  <si>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</si>
  <si>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</si>
  <si>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</si>
  <si>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</si>
  <si>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</si>
  <si>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</si>
  <si>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</si>
  <si>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</si>
  <si>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</si>
  <si>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</si>
  <si>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</si>
  <si>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</si>
  <si>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</si>
  <si>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</si>
  <si>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</si>
  <si>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</si>
  <si>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</si>
  <si>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</si>
  <si>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</si>
  <si>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</si>
  <si>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</si>
  <si>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</si>
  <si>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</si>
  <si>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</si>
  <si>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</si>
  <si>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</si>
  <si>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</si>
  <si>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</si>
  <si>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</si>
  <si>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</si>
  <si>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</si>
  <si>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</si>
  <si>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</si>
  <si>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</si>
  <si>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</si>
  <si>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</si>
  <si>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</si>
  <si>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</si>
  <si>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</si>
  <si>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</si>
  <si>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</si>
  <si>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</si>
  <si>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</si>
  <si>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</si>
  <si>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</si>
  <si>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</si>
  <si>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</si>
  <si>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</si>
  <si>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</si>
  <si>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</si>
  <si>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</si>
  <si>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</si>
  <si>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</si>
  <si>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</si>
  <si>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</si>
  <si>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</si>
  <si>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</si>
  <si>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</si>
  <si>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</si>
  <si>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</si>
  <si>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</si>
  <si>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</si>
  <si>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</si>
  <si>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</si>
  <si>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</si>
  <si>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</si>
  <si>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</si>
  <si>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</si>
  <si>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</si>
  <si>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</si>
  <si>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</si>
  <si>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</si>
  <si>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</si>
  <si>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</si>
  <si>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</si>
  <si>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</si>
  <si>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</si>
  <si>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</si>
  <si>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</si>
  <si>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</si>
  <si>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</si>
  <si>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</si>
  <si>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</si>
  <si>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</si>
  <si>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</si>
  <si>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</si>
  <si>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</si>
  <si>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</si>
  <si>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</si>
  <si>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</si>
  <si>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</si>
  <si>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</si>
  <si>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</si>
  <si>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</si>
  <si>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</si>
  <si>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</si>
  <si>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</si>
  <si>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</si>
  <si>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</si>
  <si>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</si>
  <si>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</si>
  <si>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</si>
  <si>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</si>
  <si>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</si>
  <si>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</si>
  <si>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</si>
  <si>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</si>
  <si>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</si>
  <si>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</si>
  <si>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</si>
  <si>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</si>
  <si>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</si>
  <si>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</si>
  <si>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</si>
  <si>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</si>
  <si>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</si>
  <si>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</si>
  <si>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</si>
  <si>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</si>
  <si>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</si>
  <si>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</si>
  <si>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</si>
  <si>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</si>
  <si>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</si>
  <si>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</si>
  <si>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</si>
  <si>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</si>
  <si>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</si>
  <si>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</si>
  <si>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</si>
  <si>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</si>
  <si>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</si>
  <si>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</si>
  <si>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</si>
  <si>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</si>
  <si>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</si>
  <si>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</si>
  <si>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</si>
  <si>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</si>
  <si>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</si>
  <si>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</si>
  <si>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</si>
  <si>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</si>
  <si>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</si>
  <si>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</si>
  <si>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</si>
  <si>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</si>
  <si>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</si>
  <si>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</si>
  <si>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</si>
  <si>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</si>
  <si>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</si>
  <si>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</si>
  <si>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</si>
  <si>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</si>
  <si>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</si>
  <si>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</si>
  <si>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</si>
  <si>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</si>
  <si>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</si>
  <si>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</si>
  <si>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</si>
  <si>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</si>
  <si>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</si>
  <si>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</si>
  <si>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</si>
  <si>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</si>
  <si>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</si>
  <si>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</si>
  <si>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</si>
  <si>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</si>
  <si>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</si>
  <si>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</si>
  <si>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</si>
  <si>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</si>
  <si>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</si>
  <si>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</si>
  <si>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</si>
  <si>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</si>
  <si>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</si>
  <si>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</si>
  <si>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</si>
  <si>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</si>
  <si>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</si>
  <si>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</si>
  <si>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</si>
  <si>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</si>
  <si>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</si>
  <si>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</si>
  <si>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</si>
  <si>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</si>
  <si>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</si>
  <si>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</si>
  <si>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</si>
  <si>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</si>
  <si>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</si>
  <si>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</si>
  <si>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</si>
  <si>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</si>
  <si>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</si>
  <si>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</si>
  <si>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</si>
  <si>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</si>
  <si>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</si>
  <si>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</si>
  <si>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</si>
  <si>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</si>
  <si>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</si>
  <si>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</si>
  <si>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</si>
  <si>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</si>
  <si>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</si>
  <si>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</si>
  <si>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</si>
  <si>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</si>
  <si>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</si>
  <si>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</si>
  <si>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</si>
  <si>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</si>
  <si>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</si>
  <si>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</si>
  <si>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</si>
  <si>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</si>
  <si>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</si>
  <si>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</si>
  <si>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</si>
  <si>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</si>
  <si>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</si>
  <si>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</si>
  <si>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</si>
  <si>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</si>
  <si>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</si>
  <si>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</si>
  <si>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</si>
  <si>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</si>
  <si>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</si>
  <si>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</si>
  <si>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</si>
  <si>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</si>
  <si>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</si>
  <si>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</si>
  <si>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</si>
  <si>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</si>
  <si>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</si>
  <si>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</si>
  <si>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</si>
  <si>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</si>
  <si>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</si>
  <si>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</si>
  <si>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</si>
  <si>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</si>
  <si>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</si>
  <si>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</si>
  <si>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</si>
  <si>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</si>
  <si>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</si>
  <si>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</si>
  <si>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</si>
  <si>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</si>
  <si>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</si>
  <si>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</si>
  <si>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</si>
  <si>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</si>
  <si>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</si>
  <si>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</si>
  <si>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</si>
  <si>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</si>
  <si>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</si>
  <si>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</si>
  <si>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</si>
  <si>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</si>
  <si>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</si>
  <si>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</si>
  <si>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</si>
  <si>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</si>
  <si>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</si>
  <si>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</si>
  <si>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</si>
  <si>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</si>
  <si>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</si>
  <si>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</si>
  <si>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</si>
  <si>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</si>
  <si>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</si>
  <si>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</si>
  <si>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</si>
  <si>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</si>
  <si>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</si>
  <si>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</si>
  <si>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</si>
  <si>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</si>
  <si>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</si>
  <si>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</si>
  <si>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</si>
  <si>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</si>
  <si>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</si>
  <si>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</si>
  <si>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</si>
  <si>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</si>
  <si>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</si>
  <si>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</si>
  <si>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</si>
  <si>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</si>
  <si>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</si>
  <si>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</si>
  <si>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</si>
  <si>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</si>
  <si>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</si>
  <si>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</si>
  <si>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</si>
  <si>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</si>
  <si>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</si>
  <si>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</si>
  <si>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</si>
  <si>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</si>
  <si>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</si>
  <si>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</si>
  <si>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</si>
  <si>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</si>
  <si>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</si>
  <si>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</si>
  <si>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</si>
  <si>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</si>
  <si>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</si>
  <si>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</si>
  <si>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</si>
  <si>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</si>
  <si>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</si>
  <si>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</si>
  <si>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</si>
  <si>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</si>
  <si>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</si>
  <si>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</si>
  <si>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</si>
  <si>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</si>
  <si>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</si>
  <si>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</si>
  <si>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</si>
  <si>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</si>
  <si>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</si>
  <si>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</si>
  <si>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</si>
  <si>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</si>
  <si>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</si>
  <si>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</si>
  <si>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</si>
  <si>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</si>
  <si>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</si>
  <si>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</si>
  <si>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</si>
  <si>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</si>
  <si>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</si>
  <si>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</si>
  <si>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</si>
  <si>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</si>
  <si>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</si>
  <si>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</si>
  <si>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</si>
  <si>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</si>
  <si>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</si>
  <si>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</si>
  <si>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</si>
  <si>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</si>
  <si>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</si>
  <si>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</si>
  <si>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</si>
  <si>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</si>
  <si>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</si>
  <si>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</si>
  <si>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</si>
  <si>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</si>
  <si>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</si>
  <si>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</si>
  <si>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</si>
  <si>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</si>
  <si>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</si>
  <si>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</si>
  <si>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</si>
  <si>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</si>
  <si>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</si>
  <si>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</si>
  <si>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</si>
  <si>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</si>
  <si>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</si>
  <si>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</si>
  <si>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</si>
  <si>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</si>
  <si>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</si>
  <si>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</si>
  <si>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</si>
  <si>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</si>
  <si>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</si>
  <si>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</si>
  <si>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</si>
  <si>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</si>
  <si>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</si>
  <si>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</si>
  <si>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</si>
  <si>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</si>
  <si>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</si>
  <si>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</si>
  <si>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</si>
  <si>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</si>
  <si>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</si>
  <si>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</si>
  <si>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</si>
  <si>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</si>
  <si>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</si>
  <si>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</si>
  <si>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</si>
  <si>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</si>
  <si>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</si>
  <si>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</si>
  <si>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</si>
  <si>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</si>
  <si>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</si>
  <si>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</si>
  <si>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</si>
  <si>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</si>
  <si>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</si>
  <si>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</si>
  <si>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</si>
  <si>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</si>
  <si>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</si>
  <si>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</si>
  <si>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</si>
  <si>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</si>
  <si>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</si>
  <si>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</si>
  <si>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</si>
  <si>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</si>
  <si>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</si>
  <si>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</si>
  <si>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</si>
  <si>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</si>
  <si>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</si>
  <si>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</si>
  <si>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</si>
  <si>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</si>
  <si>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</si>
  <si>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</si>
  <si>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</si>
  <si>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</si>
  <si>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</si>
  <si>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</si>
  <si>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</si>
  <si>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</si>
  <si>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</si>
  <si>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</si>
  <si>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</si>
  <si>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</si>
  <si>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</si>
  <si>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</si>
  <si>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</si>
  <si>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</si>
  <si>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</si>
  <si>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</si>
  <si>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</si>
  <si>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</si>
  <si>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</si>
  <si>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</si>
  <si>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</si>
  <si>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</si>
  <si>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</si>
  <si>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</si>
  <si>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</si>
  <si>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</si>
  <si>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</si>
  <si>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</si>
  <si>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</si>
  <si>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</si>
  <si>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</si>
  <si>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</si>
  <si>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</si>
  <si>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</si>
  <si>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</si>
  <si>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</si>
  <si>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</si>
  <si>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</si>
  <si>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</si>
  <si>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</si>
  <si>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</si>
  <si>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</si>
  <si>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</si>
  <si>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</si>
  <si>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</si>
  <si>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</si>
  <si>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</si>
  <si>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</si>
  <si>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</si>
  <si>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</si>
  <si>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</si>
  <si>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</si>
  <si>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</si>
  <si>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</si>
  <si>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</si>
  <si>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</si>
  <si>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</si>
  <si>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</si>
  <si>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</si>
  <si>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</si>
  <si>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</si>
  <si>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</si>
  <si>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</si>
  <si>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</si>
  <si>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</si>
  <si>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</si>
  <si>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</si>
  <si>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</si>
  <si>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</si>
  <si>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</si>
  <si>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</si>
  <si>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</si>
  <si>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</si>
  <si>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</si>
  <si>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</si>
  <si>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</si>
  <si>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</si>
  <si>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</si>
  <si>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</si>
  <si>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</si>
  <si>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</si>
  <si>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</si>
  <si>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</si>
  <si>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</si>
  <si>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</si>
  <si>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</si>
  <si>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</si>
  <si>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</si>
  <si>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</si>
  <si>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</si>
  <si>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</si>
  <si>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</si>
  <si>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</si>
  <si>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</si>
  <si>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</si>
  <si>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</si>
  <si>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</si>
  <si>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</si>
  <si>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</si>
  <si>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</si>
  <si>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</si>
  <si>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</si>
  <si>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</si>
  <si>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</si>
  <si>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</si>
  <si>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</si>
  <si>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</si>
  <si>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</si>
  <si>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</si>
  <si>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</si>
  <si>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</si>
  <si>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</si>
  <si>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</si>
  <si>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</si>
  <si>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</si>
  <si>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</si>
  <si>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</si>
  <si>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</si>
  <si>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</si>
  <si>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</si>
  <si>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</si>
  <si>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</si>
  <si>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</si>
  <si>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</si>
  <si>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</si>
  <si>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</si>
  <si>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</si>
  <si>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</si>
  <si>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</si>
  <si>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</si>
  <si>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</si>
  <si>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</si>
  <si>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</si>
  <si>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</si>
  <si>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</si>
  <si>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</si>
  <si>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</si>
  <si>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</si>
  <si>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</si>
  <si>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</si>
  <si>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</si>
  <si>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</si>
  <si>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</si>
  <si>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</si>
  <si>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</si>
  <si>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</si>
  <si>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</si>
  <si>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</si>
  <si>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</si>
  <si>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</si>
  <si>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</si>
  <si>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</si>
  <si>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</si>
  <si>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</si>
  <si>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</si>
  <si>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</si>
  <si>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</si>
  <si>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</si>
  <si>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</si>
  <si>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</si>
  <si>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</si>
  <si>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</si>
  <si>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</si>
  <si>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</si>
  <si>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</si>
  <si>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</si>
  <si>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</si>
  <si>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</si>
  <si>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</si>
  <si>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</si>
  <si>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</si>
  <si>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</si>
  <si>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</si>
  <si>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</si>
  <si>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</si>
  <si>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</si>
  <si>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</si>
  <si>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</si>
  <si>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</si>
  <si>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</si>
  <si>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</si>
  <si>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</si>
  <si>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</si>
  <si>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</si>
  <si>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</si>
  <si>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</si>
  <si>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</si>
  <si>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</si>
  <si>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</si>
  <si>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</si>
  <si>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</si>
  <si>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</si>
  <si>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</si>
  <si>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</si>
  <si>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</si>
  <si>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</si>
  <si>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</si>
  <si>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</si>
  <si>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</si>
  <si>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</si>
  <si>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</si>
  <si>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</si>
  <si>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</si>
  <si>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</si>
  <si>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</si>
  <si>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</si>
  <si>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</si>
  <si>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</si>
  <si>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</si>
  <si>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</si>
  <si>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</si>
  <si>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</si>
  <si>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</si>
  <si>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</si>
  <si>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</si>
  <si>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</si>
  <si>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</si>
  <si>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</si>
  <si>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</si>
  <si>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</si>
  <si>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</si>
  <si>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</si>
  <si>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</si>
  <si>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</si>
  <si>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</si>
  <si>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</si>
  <si>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</si>
  <si>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</si>
  <si>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</si>
  <si>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</si>
  <si>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</si>
  <si>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</si>
  <si>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</si>
  <si>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</si>
  <si>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</si>
  <si>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</si>
  <si>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</si>
  <si>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</si>
  <si>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</si>
  <si>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</si>
  <si>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</si>
  <si>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</si>
  <si>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</si>
  <si>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</si>
  <si>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</si>
  <si>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</si>
  <si>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</si>
  <si>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</si>
  <si>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</si>
  <si>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</si>
  <si>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</si>
  <si>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</si>
  <si>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</si>
  <si>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</si>
  <si>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</si>
  <si>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</si>
  <si>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</si>
  <si>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</si>
  <si>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</si>
  <si>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</si>
  <si>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</si>
  <si>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</si>
  <si>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</si>
  <si>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</si>
  <si>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</si>
  <si>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</si>
  <si>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</si>
  <si>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</si>
  <si>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</si>
  <si>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</si>
  <si>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</si>
  <si>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</si>
  <si>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</si>
  <si>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</si>
  <si>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</si>
  <si>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</si>
  <si>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</si>
  <si>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</si>
  <si>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</si>
  <si>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</si>
  <si>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</si>
  <si>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</si>
  <si>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</si>
  <si>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</si>
  <si>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</si>
  <si>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</si>
  <si>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</si>
  <si>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</si>
  <si>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</si>
  <si>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</si>
  <si>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</si>
  <si>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</si>
  <si>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</si>
  <si>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</si>
  <si>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</si>
  <si>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</si>
  <si>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</si>
  <si>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</si>
  <si>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</si>
  <si>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</si>
  <si>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</si>
  <si>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</si>
  <si>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</si>
  <si>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</si>
  <si>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</si>
  <si>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</si>
  <si>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</si>
  <si>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</si>
  <si>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</si>
  <si>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</si>
  <si>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</si>
  <si>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</si>
  <si>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</si>
  <si>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</si>
  <si>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</si>
  <si>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</si>
  <si>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</si>
  <si>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</si>
  <si>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</si>
  <si>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</si>
  <si>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</si>
  <si>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</si>
  <si>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</si>
  <si>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</si>
  <si>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</si>
  <si>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</si>
  <si>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</si>
  <si>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</si>
  <si>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</si>
  <si>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</si>
  <si>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</si>
  <si>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</si>
  <si>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</si>
  <si>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</si>
  <si>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</si>
  <si>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</si>
  <si>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</si>
  <si>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</si>
  <si>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</si>
  <si>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</si>
  <si>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</si>
  <si>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</si>
  <si>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</si>
  <si>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</si>
  <si>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</si>
  <si>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</si>
  <si>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</si>
  <si>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</si>
  <si>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</si>
  <si>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</si>
  <si>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</si>
  <si>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</si>
  <si>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</si>
  <si>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</si>
  <si>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</si>
  <si>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</si>
  <si>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</si>
  <si>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</si>
  <si>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</si>
  <si>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</si>
  <si>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</si>
  <si>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</si>
  <si>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</si>
  <si>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</si>
  <si>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</si>
  <si>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</si>
  <si>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</si>
  <si>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</si>
  <si>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</si>
  <si>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</si>
  <si>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</si>
  <si>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</si>
  <si>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</si>
  <si>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</si>
  <si>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</si>
  <si>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</si>
  <si>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</si>
  <si>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</si>
  <si>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</si>
  <si>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</si>
  <si>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</si>
  <si>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</si>
  <si>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</si>
  <si>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</si>
  <si>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</si>
  <si>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</si>
  <si>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</si>
  <si>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</si>
  <si>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</si>
  <si>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</si>
  <si>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</si>
  <si>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</si>
  <si>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</si>
  <si>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</si>
  <si>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</si>
  <si>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</si>
  <si>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</si>
  <si>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</si>
  <si>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</si>
  <si>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</si>
  <si>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</si>
  <si>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</si>
  <si>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</si>
  <si>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</si>
  <si>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</si>
  <si>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</si>
  <si>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</si>
  <si>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</si>
  <si>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</si>
  <si>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</si>
  <si>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</si>
  <si>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</si>
  <si>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</si>
  <si>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</si>
  <si>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</si>
  <si>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</si>
  <si>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</si>
  <si>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</si>
  <si>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</si>
  <si>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</si>
  <si>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</si>
  <si>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</si>
  <si>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</si>
  <si>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</si>
  <si>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</si>
  <si>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</si>
  <si>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</si>
  <si>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</si>
  <si>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</si>
  <si>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</si>
  <si>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</si>
  <si>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</si>
  <si>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</si>
  <si>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</si>
  <si>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</si>
  <si>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</si>
  <si>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</si>
  <si>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</si>
  <si>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</si>
  <si>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</si>
  <si>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</si>
  <si>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</si>
  <si>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</si>
  <si>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</si>
  <si>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</si>
  <si>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</si>
  <si>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</si>
  <si>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</si>
  <si>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</si>
  <si>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</si>
  <si>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</si>
  <si>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</si>
  <si>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</si>
  <si>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</si>
  <si>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</si>
  <si>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</si>
  <si>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</si>
  <si>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</si>
  <si>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</si>
  <si>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</si>
  <si>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</si>
  <si>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</si>
  <si>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</si>
  <si>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</si>
  <si>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</si>
  <si>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</si>
  <si>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</si>
  <si>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</si>
  <si>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</si>
  <si>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</si>
  <si>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</si>
  <si>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</si>
  <si>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</si>
  <si>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</si>
  <si>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</si>
  <si>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</si>
  <si>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</si>
  <si>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</si>
  <si>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</si>
  <si>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</si>
  <si>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</si>
  <si>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</si>
  <si>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</si>
  <si>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</si>
  <si>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</si>
  <si>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</si>
  <si>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</si>
  <si>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</si>
  <si>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</si>
  <si>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</si>
  <si>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</si>
  <si>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</si>
  <si>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</si>
  <si>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</si>
  <si>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</si>
  <si>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</si>
  <si>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</si>
  <si>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</si>
  <si>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</si>
  <si>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</si>
  <si>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</si>
  <si>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</si>
  <si>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</si>
  <si>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</si>
  <si>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</si>
  <si>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</si>
  <si>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</si>
  <si>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</si>
  <si>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</si>
  <si>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</si>
  <si>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</si>
  <si>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</si>
  <si>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</si>
  <si>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</si>
  <si>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</si>
  <si>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</si>
  <si>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</si>
  <si>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</si>
  <si>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</si>
  <si>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</si>
  <si>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</si>
  <si>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</si>
  <si>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</si>
  <si>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</si>
  <si>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</si>
  <si>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</si>
  <si>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</si>
  <si>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</si>
  <si>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</si>
  <si>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</si>
  <si>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</si>
  <si>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</si>
  <si>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</si>
  <si>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</si>
  <si>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</si>
  <si>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</si>
  <si>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</si>
  <si>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</si>
  <si>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</si>
  <si>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</si>
  <si>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</si>
  <si>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</si>
  <si>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</si>
  <si>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</si>
  <si>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</si>
  <si>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</si>
  <si>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</si>
  <si>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</si>
  <si>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</si>
  <si>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</si>
  <si>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</si>
  <si>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</si>
  <si>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</si>
  <si>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</si>
  <si>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</si>
  <si>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</si>
  <si>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</si>
  <si>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</si>
  <si>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</si>
  <si>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</si>
  <si>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</si>
  <si>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</si>
  <si>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</si>
  <si>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</si>
  <si>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</si>
  <si>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</si>
  <si>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</si>
  <si>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</si>
  <si>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</si>
  <si>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</si>
  <si>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</si>
  <si>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</si>
  <si>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</si>
  <si>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</si>
  <si>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</si>
  <si>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</si>
  <si>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</si>
  <si>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</si>
  <si>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</si>
  <si>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</si>
  <si>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</si>
  <si>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</si>
  <si>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</si>
  <si>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</si>
  <si>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</si>
  <si>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</si>
  <si>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</si>
  <si>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</si>
  <si>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</si>
  <si>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</si>
  <si>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</si>
  <si>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</si>
  <si>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</si>
  <si>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</si>
  <si>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</si>
  <si>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</si>
  <si>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</si>
  <si>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</si>
  <si>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</si>
  <si>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</si>
  <si>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</si>
  <si>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</si>
  <si>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</si>
  <si>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</si>
  <si>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</si>
  <si>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</si>
  <si>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</si>
  <si>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</si>
  <si>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</si>
  <si>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</si>
  <si>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</si>
  <si>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</si>
  <si>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</si>
  <si>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</si>
  <si>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</si>
  <si>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</si>
  <si>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</si>
  <si>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</si>
  <si>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</si>
  <si>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</si>
  <si>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</si>
  <si>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</si>
  <si>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</si>
  <si>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</si>
  <si>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</si>
  <si>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</si>
  <si>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</si>
  <si>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</si>
  <si>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</si>
  <si>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</si>
  <si>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</si>
  <si>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</si>
  <si>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</si>
  <si>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</si>
  <si>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</si>
  <si>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</si>
  <si>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</si>
  <si>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</si>
  <si>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</si>
  <si>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</si>
  <si>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</si>
  <si>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</si>
  <si>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</si>
  <si>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</si>
  <si>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</si>
  <si>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</si>
  <si>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</si>
  <si>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</si>
  <si>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</si>
  <si>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</si>
  <si>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</si>
  <si>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</si>
  <si>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</si>
  <si>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</si>
  <si>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</si>
  <si>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</si>
  <si>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</si>
  <si>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</si>
  <si>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</si>
  <si>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</si>
  <si>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</si>
  <si>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</si>
  <si>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</si>
  <si>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</si>
  <si>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</si>
  <si>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</si>
  <si>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</si>
  <si>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</si>
  <si>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</si>
  <si>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</si>
  <si>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</si>
  <si>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</si>
  <si>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</si>
  <si>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</si>
  <si>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</si>
  <si>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</si>
  <si>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</si>
  <si>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</si>
  <si>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</si>
  <si>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</si>
  <si>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</si>
  <si>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</si>
  <si>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</si>
  <si>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</si>
  <si>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</si>
  <si>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</si>
  <si>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</si>
  <si>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</si>
  <si>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</si>
  <si>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</si>
  <si>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</si>
  <si>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</si>
  <si>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</si>
  <si>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</si>
  <si>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</si>
  <si>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</si>
  <si>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</si>
  <si>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</si>
  <si>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</si>
  <si>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</si>
  <si>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</si>
  <si>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</si>
  <si>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</si>
  <si>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</si>
  <si>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</si>
  <si>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</si>
  <si>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</si>
  <si>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</si>
  <si>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</si>
  <si>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</si>
  <si>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</si>
  <si>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</si>
  <si>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</si>
  <si>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</si>
  <si>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</si>
  <si>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</si>
  <si>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</si>
  <si>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</si>
  <si>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</si>
  <si>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</si>
  <si>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</si>
  <si>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</si>
  <si>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</si>
  <si>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</si>
  <si>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</si>
  <si>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</si>
  <si>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</si>
  <si>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</si>
  <si>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</si>
  <si>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</si>
  <si>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</si>
  <si>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</si>
  <si>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</si>
  <si>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</si>
  <si>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</si>
  <si>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</si>
  <si>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</si>
  <si>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</si>
  <si>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</si>
  <si>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</si>
  <si>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</si>
  <si>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</si>
  <si>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</si>
  <si>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</si>
  <si>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</si>
  <si>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</si>
  <si>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</si>
  <si>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</si>
  <si>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</si>
  <si>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</si>
  <si>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</si>
  <si>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</si>
  <si>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</si>
  <si>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</si>
  <si>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</si>
  <si>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</si>
  <si>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</si>
  <si>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</si>
  <si>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</si>
  <si>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</si>
  <si>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</si>
  <si>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</si>
  <si>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</si>
  <si>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</si>
  <si>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</si>
  <si>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</si>
  <si>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</si>
  <si>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</si>
  <si>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</si>
  <si>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</si>
  <si>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</si>
  <si>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</si>
  <si>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</si>
  <si>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</si>
  <si>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</si>
  <si>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</si>
  <si>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</si>
  <si>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</si>
  <si>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</si>
  <si>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</si>
  <si>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</si>
  <si>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</si>
  <si>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</si>
  <si>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</si>
  <si>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</si>
  <si>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</si>
  <si>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</si>
  <si>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</si>
  <si>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</si>
  <si>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</si>
  <si>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</si>
  <si>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</si>
  <si>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</si>
  <si>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</si>
  <si>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</si>
  <si>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</si>
  <si>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</si>
  <si>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</si>
  <si>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</si>
  <si>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</si>
  <si>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</si>
  <si>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</si>
  <si>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</si>
  <si>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</si>
  <si>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</si>
  <si>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</si>
  <si>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</si>
  <si>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</si>
  <si>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</si>
  <si>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</si>
  <si>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</si>
  <si>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</si>
  <si>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</si>
  <si>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</si>
  <si>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</si>
  <si>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</si>
  <si>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</si>
  <si>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</si>
  <si>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</si>
  <si>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</si>
  <si>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</si>
  <si>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</si>
  <si>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</si>
  <si>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</si>
  <si>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</si>
  <si>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</si>
  <si>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</si>
  <si>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</si>
  <si>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</si>
  <si>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</si>
  <si>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</si>
  <si>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</si>
  <si>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</si>
  <si>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</si>
  <si>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</si>
  <si>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</si>
  <si>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</si>
  <si>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</si>
  <si>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</si>
  <si>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</si>
  <si>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</si>
  <si>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</si>
  <si>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</si>
  <si>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</si>
  <si>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</si>
  <si>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</si>
  <si>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</si>
  <si>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</si>
  <si>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</si>
  <si>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</si>
  <si>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</si>
  <si>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</si>
  <si>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</si>
  <si>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</si>
  <si>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</si>
  <si>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</si>
  <si>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</si>
  <si>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</si>
  <si>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</si>
  <si>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</si>
  <si>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</si>
  <si>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</si>
  <si>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</si>
  <si>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</si>
  <si>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</si>
  <si>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</si>
  <si>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</si>
  <si>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</si>
  <si>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</si>
  <si>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</si>
  <si>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</si>
  <si>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</si>
  <si>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</si>
  <si>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</si>
  <si>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</si>
  <si>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</si>
  <si>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</si>
  <si>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</si>
  <si>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</si>
  <si>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</si>
  <si>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</si>
  <si>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</si>
  <si>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</si>
  <si>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</si>
  <si>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</si>
  <si>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</si>
  <si>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</si>
  <si>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</si>
  <si>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</si>
  <si>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</si>
  <si>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</si>
  <si>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</si>
  <si>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</si>
  <si>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</si>
  <si>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</si>
  <si>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</si>
  <si>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</si>
  <si>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</si>
  <si>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</si>
  <si>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</si>
  <si>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</si>
  <si>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</si>
  <si>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</si>
  <si>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</si>
  <si>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</si>
  <si>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</si>
  <si>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</si>
  <si>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</si>
  <si>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</si>
  <si>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</si>
  <si>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</si>
  <si>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</si>
  <si>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</si>
  <si>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</si>
  <si>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</si>
  <si>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</si>
  <si>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</si>
  <si>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</si>
  <si>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</si>
  <si>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</si>
  <si>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</si>
  <si>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</si>
  <si>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</si>
  <si>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</si>
  <si>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</si>
  <si>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</si>
  <si>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</si>
  <si>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</si>
  <si>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</si>
  <si>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</si>
  <si>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</si>
  <si>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</si>
  <si>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</si>
  <si>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</si>
  <si>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</si>
  <si>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</si>
  <si>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</si>
  <si>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</si>
  <si>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</si>
  <si>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</si>
  <si>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</si>
  <si>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</si>
  <si>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</si>
  <si>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</si>
  <si>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</si>
  <si>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</si>
  <si>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</si>
  <si>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</si>
  <si>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</si>
  <si>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</si>
  <si>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</si>
  <si>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</si>
  <si>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</si>
  <si>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</si>
  <si>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</si>
  <si>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</si>
  <si>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</si>
  <si>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</si>
  <si>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</si>
  <si>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</si>
  <si>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</si>
  <si>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</si>
  <si>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</si>
  <si>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</si>
  <si>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</si>
  <si>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</si>
  <si>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</si>
  <si>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</si>
  <si>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</si>
  <si>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</si>
  <si>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</si>
  <si>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</si>
  <si>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</si>
  <si>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</si>
  <si>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</si>
  <si>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</si>
  <si>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</si>
  <si>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</si>
  <si>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</si>
  <si>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</si>
  <si>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</si>
  <si>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</si>
  <si>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</si>
  <si>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</si>
  <si>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</si>
  <si>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</si>
  <si>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</si>
  <si>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</si>
  <si>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</si>
  <si>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</si>
  <si>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</si>
  <si>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</si>
  <si>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</si>
  <si>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</si>
  <si>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</si>
  <si>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</si>
  <si>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</si>
  <si>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</si>
  <si>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</si>
  <si>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</si>
  <si>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</si>
  <si>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</si>
  <si>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</si>
  <si>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</si>
  <si>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</si>
  <si>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</si>
  <si>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</si>
  <si>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</si>
  <si>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</si>
  <si>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</si>
  <si>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</si>
  <si>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</si>
  <si>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</si>
  <si>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</si>
  <si>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</si>
  <si>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</si>
  <si>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</si>
  <si>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</si>
  <si>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</si>
  <si>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</si>
  <si>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</si>
  <si>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</si>
  <si>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</si>
  <si>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</si>
  <si>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</si>
  <si>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</si>
  <si>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</si>
  <si>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</si>
  <si>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</si>
  <si>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</si>
  <si>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</si>
  <si>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</si>
  <si>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</si>
  <si>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</si>
  <si>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</si>
  <si>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</si>
  <si>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</si>
  <si>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</si>
  <si>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</si>
  <si>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</si>
  <si>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</si>
  <si>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</si>
  <si>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</si>
  <si>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</si>
  <si>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</si>
  <si>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</si>
  <si>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</si>
  <si>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</si>
  <si>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</si>
  <si>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</si>
  <si>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</si>
  <si>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</si>
  <si>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</si>
  <si>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</si>
  <si>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</si>
  <si>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</si>
  <si>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</si>
  <si>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</si>
  <si>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</si>
  <si>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</si>
  <si>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</si>
  <si>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</si>
  <si>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</si>
  <si>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</si>
  <si>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</si>
  <si>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</si>
  <si>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</si>
  <si>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</si>
  <si>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</si>
  <si>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</si>
  <si>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</si>
  <si>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</si>
  <si>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</si>
  <si>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</si>
  <si>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</si>
  <si>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</si>
  <si>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</si>
  <si>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</si>
  <si>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</si>
  <si>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</si>
  <si>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</si>
  <si>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</si>
  <si>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</si>
  <si>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</si>
  <si>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</si>
  <si>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</si>
  <si>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</si>
  <si>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</si>
  <si>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</si>
  <si>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</si>
  <si>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</si>
  <si>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</si>
  <si>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</si>
  <si>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</si>
  <si>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</si>
  <si>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</si>
  <si>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</si>
  <si>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</si>
  <si>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</si>
  <si>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</si>
  <si>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</si>
  <si>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</si>
  <si>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</si>
  <si>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</si>
  <si>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</si>
  <si>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</si>
  <si>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</si>
  <si>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</si>
  <si>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</si>
  <si>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</si>
  <si>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</si>
  <si>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</si>
  <si>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</si>
  <si>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</si>
  <si>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</si>
  <si>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</si>
  <si>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</si>
  <si>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</si>
  <si>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</si>
  <si>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</si>
  <si>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</si>
  <si>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</si>
  <si>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</si>
  <si>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</si>
  <si>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</si>
  <si>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</si>
  <si>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</si>
  <si>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</si>
  <si>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</si>
  <si>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</si>
  <si>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</si>
  <si>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</si>
  <si>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</si>
  <si>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</si>
  <si>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</si>
  <si>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</si>
  <si>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</si>
  <si>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</si>
  <si>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</si>
  <si>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</si>
  <si>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</si>
  <si>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</si>
  <si>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</si>
  <si>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</si>
  <si>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</si>
  <si>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</si>
  <si>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</si>
  <si>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</si>
  <si>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</si>
  <si>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</si>
  <si>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</si>
  <si>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</si>
  <si>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</si>
  <si>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</si>
  <si>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</si>
  <si>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</si>
  <si>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</si>
  <si>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</si>
  <si>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</si>
  <si>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</si>
  <si>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</si>
  <si>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</si>
  <si>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</si>
  <si>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</si>
  <si>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</si>
  <si>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</si>
  <si>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</si>
  <si>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</si>
  <si>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</si>
  <si>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</si>
  <si>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</si>
  <si>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</si>
  <si>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</si>
  <si>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</si>
  <si>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</si>
  <si>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</si>
  <si>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</si>
  <si>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</si>
  <si>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</si>
  <si>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</si>
  <si>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</si>
  <si>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</si>
  <si>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</si>
  <si>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</si>
  <si>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</si>
  <si>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</si>
  <si>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</si>
  <si>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</si>
  <si>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</si>
  <si>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</si>
  <si>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</si>
  <si>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</si>
  <si>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</si>
  <si>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</si>
  <si>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</si>
  <si>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</si>
  <si>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</si>
  <si>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</si>
  <si>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</si>
  <si>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</si>
  <si>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</si>
  <si>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</si>
  <si>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</si>
  <si>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</si>
  <si>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</si>
  <si>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</si>
  <si>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</si>
  <si>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</si>
  <si>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</si>
  <si>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</si>
  <si>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</si>
  <si>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</si>
  <si>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</si>
  <si>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</si>
  <si>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</si>
  <si>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</si>
  <si>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</si>
  <si>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</si>
  <si>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</si>
  <si>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</si>
  <si>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</si>
  <si>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</si>
  <si>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</si>
  <si>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</si>
  <si>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</si>
  <si>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</si>
  <si>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</si>
  <si>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</si>
  <si>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</si>
  <si>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</si>
  <si>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</si>
  <si>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</si>
  <si>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</si>
  <si>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</si>
  <si>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</si>
  <si>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</si>
  <si>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</si>
  <si>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</si>
  <si>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</si>
  <si>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</si>
  <si>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</si>
  <si>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</si>
  <si>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</si>
  <si>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</si>
  <si>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</si>
  <si>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</si>
  <si>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</si>
  <si>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</si>
  <si>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</si>
  <si>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</si>
  <si>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</si>
  <si>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</si>
  <si>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</si>
  <si>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</si>
  <si>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</si>
  <si>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</si>
  <si>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</si>
  <si>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</si>
  <si>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</si>
  <si>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</si>
  <si>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</si>
  <si>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</si>
  <si>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</si>
  <si>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</si>
  <si>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</si>
  <si>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</si>
  <si>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</si>
  <si>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</si>
  <si>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</si>
  <si>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</si>
  <si>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</si>
  <si>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</si>
  <si>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</si>
  <si>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</si>
  <si>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</si>
  <si>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</si>
  <si>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</si>
  <si>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</si>
  <si>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</si>
  <si>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</si>
  <si>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</si>
  <si>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</si>
  <si>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</si>
  <si>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</si>
  <si>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</si>
  <si>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</si>
  <si>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</si>
  <si>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</si>
  <si>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</si>
  <si>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</si>
  <si>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</si>
  <si>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</si>
  <si>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</si>
  <si>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</si>
  <si>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</si>
  <si>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</si>
  <si>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</si>
  <si>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</si>
  <si>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</si>
  <si>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</si>
  <si>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</si>
  <si>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</si>
  <si>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</si>
  <si>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</si>
  <si>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</si>
  <si>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</si>
  <si>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</si>
  <si>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</si>
  <si>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</si>
  <si>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</si>
  <si>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</si>
  <si>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</si>
  <si>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</si>
  <si>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</si>
  <si>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</si>
  <si>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</si>
  <si>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</si>
  <si>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</si>
  <si>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</si>
  <si>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</si>
  <si>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</si>
  <si>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</si>
  <si>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</si>
  <si>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</si>
  <si>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</si>
  <si>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</si>
  <si>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</si>
  <si>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</si>
  <si>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</si>
  <si>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</si>
  <si>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</si>
  <si>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</si>
  <si>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</si>
  <si>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</si>
  <si>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</si>
  <si>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</si>
  <si>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</si>
  <si>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</si>
  <si>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</si>
  <si>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</si>
  <si>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</si>
  <si>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</si>
  <si>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</si>
  <si>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</si>
  <si>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</si>
  <si>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</si>
  <si>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</si>
  <si>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</si>
  <si>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</si>
  <si>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</si>
  <si>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</si>
  <si>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</si>
  <si>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</si>
  <si>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</si>
  <si>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</si>
  <si>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</si>
  <si>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</si>
  <si>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</si>
  <si>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</si>
  <si>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</si>
  <si>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</si>
  <si>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</si>
  <si>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</si>
  <si>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</si>
  <si>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</si>
  <si>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</si>
  <si>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</si>
  <si>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</si>
  <si>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</si>
  <si>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</si>
  <si>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</si>
  <si>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</si>
  <si>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</si>
  <si>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</si>
  <si>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</si>
  <si>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</si>
  <si>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</si>
  <si>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</si>
  <si>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</si>
  <si>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</si>
  <si>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</si>
  <si>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</si>
  <si>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</si>
  <si>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</si>
  <si>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</si>
  <si>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</si>
  <si>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</si>
  <si>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</si>
  <si>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</si>
  <si>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</si>
  <si>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</si>
  <si>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</si>
  <si>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</si>
  <si>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</si>
  <si>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</si>
  <si>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</si>
  <si>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</si>
  <si>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</si>
  <si>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</si>
  <si>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</si>
  <si>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</si>
  <si>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</si>
  <si>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</si>
  <si>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</si>
  <si>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</si>
  <si>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</si>
  <si>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</si>
  <si>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</si>
  <si>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</si>
  <si>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</si>
  <si>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</si>
  <si>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</si>
  <si>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</si>
  <si>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</si>
  <si>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</si>
  <si>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</si>
  <si>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</si>
  <si>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</si>
  <si>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</si>
  <si>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</si>
  <si>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</si>
  <si>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</si>
  <si>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</si>
  <si>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</si>
  <si>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</si>
  <si>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</si>
  <si>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</si>
  <si>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</si>
  <si>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</si>
  <si>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</si>
  <si>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</si>
  <si>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</si>
  <si>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</si>
  <si>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</si>
  <si>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</si>
  <si>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</si>
  <si>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</si>
  <si>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</si>
  <si>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</si>
  <si>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</si>
  <si>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</si>
  <si>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</si>
  <si>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</si>
  <si>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</si>
  <si>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</si>
  <si>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</si>
  <si>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</si>
  <si>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</si>
  <si>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</si>
  <si>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</si>
  <si>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</si>
  <si>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</si>
  <si>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</si>
  <si>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</si>
  <si>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</si>
  <si>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</si>
  <si>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</si>
  <si>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</si>
  <si>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</si>
  <si>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</si>
  <si>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</si>
  <si>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</si>
  <si>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</si>
  <si>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</si>
  <si>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</si>
  <si>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</si>
  <si>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</si>
  <si>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</si>
  <si>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</si>
  <si>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</si>
  <si>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</si>
  <si>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</si>
  <si>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</si>
  <si>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</si>
  <si>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</si>
  <si>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</si>
  <si>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</si>
  <si>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</si>
  <si>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</si>
  <si>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</si>
  <si>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</si>
  <si>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</si>
  <si>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</si>
  <si>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</si>
  <si>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</si>
  <si>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</si>
  <si>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</si>
  <si>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</si>
  <si>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</si>
  <si>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</si>
  <si>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</si>
  <si>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</si>
  <si>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</si>
  <si>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</si>
  <si>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</si>
  <si>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</si>
  <si>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</si>
  <si>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</si>
  <si>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</si>
  <si>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</si>
  <si>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</si>
  <si>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</si>
  <si>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</si>
  <si>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</si>
  <si>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</si>
  <si>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</si>
  <si>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</si>
  <si>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</si>
  <si>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</si>
  <si>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</si>
  <si>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</si>
  <si>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</si>
  <si>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</si>
  <si>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</si>
  <si>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</si>
  <si>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</si>
  <si>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</si>
  <si>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</si>
  <si>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</si>
  <si>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</si>
  <si>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</si>
  <si>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</si>
  <si>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</si>
  <si>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</si>
  <si>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</si>
  <si>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</si>
  <si>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</si>
  <si>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</si>
  <si>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</si>
  <si>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</si>
  <si>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</si>
  <si>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</si>
  <si>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</si>
  <si>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</si>
  <si>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</si>
  <si>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</si>
  <si>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</si>
  <si>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</si>
  <si>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</si>
  <si>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</si>
  <si>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</si>
  <si>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</si>
  <si>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</si>
  <si>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</si>
  <si>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</si>
  <si>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</si>
  <si>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</si>
  <si>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</si>
  <si>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</si>
  <si>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</si>
  <si>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</si>
  <si>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</si>
  <si>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</si>
  <si>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</si>
  <si>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</si>
  <si>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</si>
  <si>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</si>
  <si>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</si>
  <si>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</si>
  <si>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</si>
  <si>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</si>
  <si>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</si>
  <si>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</si>
  <si>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</si>
  <si>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</si>
  <si>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</si>
  <si>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</si>
  <si>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</si>
  <si>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</si>
  <si>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</si>
  <si>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</si>
  <si>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</si>
  <si>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</si>
  <si>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</si>
  <si>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</si>
  <si>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</si>
  <si>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</si>
  <si>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</si>
  <si>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</si>
  <si>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</si>
  <si>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</si>
  <si>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</si>
  <si>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</si>
  <si>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</si>
  <si>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</si>
  <si>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</si>
  <si>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</si>
  <si>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</si>
  <si>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</si>
  <si>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</si>
  <si>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</si>
  <si>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</si>
  <si>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</si>
  <si>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</si>
  <si>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</si>
  <si>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</si>
  <si>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</si>
  <si>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</si>
  <si>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</si>
  <si>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</si>
  <si>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</si>
  <si>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</si>
  <si>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</si>
  <si>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</si>
  <si>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</si>
  <si>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</si>
  <si>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</si>
  <si>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</si>
  <si>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</si>
  <si>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</si>
  <si>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</si>
  <si>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</si>
  <si>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</si>
  <si>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</si>
  <si>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</si>
  <si>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</si>
  <si>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</si>
  <si>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</si>
  <si>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</si>
  <si>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</si>
  <si>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</si>
  <si>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</si>
  <si>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</si>
  <si>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</si>
  <si>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</si>
  <si>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</si>
  <si>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</si>
  <si>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</si>
  <si>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</si>
  <si>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</si>
  <si>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</si>
  <si>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</si>
  <si>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</si>
  <si>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</si>
  <si>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</si>
  <si>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</si>
  <si>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</si>
  <si>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</si>
  <si>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</si>
  <si>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</si>
  <si>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</si>
  <si>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</si>
  <si>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</si>
  <si>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</si>
  <si>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</si>
  <si>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</si>
  <si>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</si>
  <si>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</si>
  <si>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</si>
  <si>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</si>
  <si>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</si>
  <si>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</si>
  <si>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</si>
  <si>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</si>
  <si>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</si>
  <si>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</si>
  <si>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</si>
  <si>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</si>
  <si>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</si>
  <si>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</si>
  <si>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</si>
  <si>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</si>
  <si>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</si>
  <si>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</si>
  <si>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</si>
  <si>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</si>
  <si>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</si>
  <si>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</si>
  <si>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</si>
  <si>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</si>
  <si>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</si>
  <si>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</si>
  <si>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</si>
  <si>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</si>
  <si>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</si>
  <si>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</si>
  <si>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</si>
  <si>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</si>
  <si>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</si>
  <si>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</si>
  <si>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</si>
  <si>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</si>
  <si>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</si>
  <si>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</si>
  <si>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</si>
  <si>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</si>
  <si>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</si>
  <si>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</si>
  <si>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</si>
  <si>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</si>
  <si>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</si>
  <si>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</si>
  <si>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</si>
  <si>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</si>
  <si>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</si>
  <si>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</si>
  <si>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</si>
  <si>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</si>
  <si>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</si>
  <si>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</si>
  <si>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</si>
  <si>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</si>
  <si>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</si>
  <si>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</si>
  <si>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</si>
  <si>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</si>
  <si>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</si>
  <si>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</si>
  <si>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</si>
  <si>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</si>
  <si>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</si>
  <si>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</si>
  <si>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</si>
  <si>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</si>
  <si>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</si>
  <si>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</si>
  <si>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</si>
  <si>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</si>
  <si>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</si>
  <si>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</si>
  <si>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</si>
  <si>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</si>
  <si>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</si>
  <si>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</si>
  <si>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</si>
  <si>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</si>
  <si>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</si>
  <si>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</si>
  <si>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</si>
  <si>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</si>
  <si>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</si>
  <si>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</si>
  <si>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</si>
  <si>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</si>
  <si>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</si>
  <si>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</si>
  <si>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</si>
  <si>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</si>
  <si>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</si>
  <si>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</si>
  <si>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</si>
  <si>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</si>
  <si>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</si>
  <si>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</si>
  <si>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</si>
  <si>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</si>
  <si>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</si>
  <si>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</si>
  <si>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</si>
  <si>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</si>
  <si>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</si>
  <si>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</si>
  <si>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</si>
  <si>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</si>
  <si>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</si>
  <si>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</si>
  <si>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</si>
  <si>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</si>
  <si>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</si>
  <si>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</si>
  <si>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</si>
  <si>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</si>
  <si>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</si>
  <si>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</si>
  <si>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</si>
  <si>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</si>
  <si>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</si>
  <si>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</si>
  <si>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</si>
  <si>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</si>
  <si>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</si>
  <si>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</si>
  <si>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</si>
  <si>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</si>
  <si>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</si>
  <si>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</si>
  <si>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</si>
  <si>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</si>
  <si>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</si>
  <si>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</si>
  <si>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</si>
  <si>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</si>
  <si>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</si>
  <si>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</si>
  <si>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</si>
  <si>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</si>
  <si>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</si>
  <si>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</si>
  <si>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</si>
  <si>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</si>
  <si>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</si>
  <si>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</si>
  <si>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</si>
  <si>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</si>
  <si>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</si>
  <si>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</si>
  <si>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</si>
  <si>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</si>
  <si>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</si>
  <si>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</si>
  <si>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</si>
  <si>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</si>
  <si>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</si>
  <si>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</si>
  <si>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</si>
  <si>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</si>
  <si>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</si>
  <si>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</si>
  <si>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</si>
  <si>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</si>
  <si>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</si>
  <si>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</si>
  <si>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</si>
  <si>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</si>
  <si>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</si>
  <si>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</si>
  <si>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</si>
  <si>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</si>
  <si>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</si>
  <si>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</si>
  <si>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</si>
  <si>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</si>
  <si>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</si>
  <si>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</si>
  <si>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</si>
  <si>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</si>
  <si>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</si>
  <si>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</si>
  <si>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</si>
  <si>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</si>
  <si>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</si>
  <si>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</si>
  <si>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</si>
  <si>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</si>
  <si>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</si>
  <si>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</si>
  <si>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</si>
  <si>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</si>
  <si>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</si>
  <si>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</si>
  <si>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</si>
  <si>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</si>
  <si>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</si>
  <si>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</si>
  <si>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</si>
  <si>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</si>
  <si>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</si>
  <si>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</si>
  <si>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</si>
  <si>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</si>
  <si>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</si>
  <si>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</si>
  <si>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</si>
  <si>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</si>
  <si>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</si>
  <si>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</si>
  <si>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</si>
  <si>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</si>
  <si>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</si>
  <si>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</si>
  <si>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</si>
  <si>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</si>
  <si>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</si>
  <si>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</si>
  <si>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</si>
  <si>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</si>
  <si>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</si>
  <si>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</si>
  <si>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</si>
  <si>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</si>
  <si>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</si>
  <si>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</si>
  <si>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</si>
  <si>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</si>
  <si>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</si>
  <si>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</si>
  <si>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</si>
  <si>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</si>
  <si>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</si>
  <si>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</si>
  <si>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</si>
  <si>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</si>
  <si>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</si>
  <si>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</si>
  <si>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</si>
  <si>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</si>
  <si>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</si>
  <si>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</si>
  <si>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</si>
  <si>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</si>
  <si>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</si>
  <si>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</si>
  <si>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</si>
  <si>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</si>
  <si>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</si>
  <si>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</si>
  <si>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</si>
  <si>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</si>
  <si>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</si>
  <si>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</si>
  <si>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</si>
  <si>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</si>
  <si>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</si>
  <si>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</si>
  <si>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</si>
  <si>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</si>
  <si>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</si>
  <si>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</si>
  <si>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</si>
  <si>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</si>
  <si>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</si>
  <si>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</si>
  <si>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</si>
  <si>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</si>
  <si>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</si>
  <si>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</si>
  <si>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</si>
  <si>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</si>
  <si>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</si>
  <si>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</si>
  <si>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</si>
  <si>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</si>
  <si>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</si>
  <si>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</si>
  <si>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</si>
  <si>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</si>
  <si>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</si>
  <si>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</si>
  <si>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</si>
  <si>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</si>
  <si>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</si>
  <si>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</si>
  <si>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</si>
  <si>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</si>
  <si>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</si>
  <si>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</si>
  <si>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</si>
  <si>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</si>
  <si>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</si>
  <si>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</si>
  <si>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</si>
  <si>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</si>
  <si>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</si>
  <si>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</si>
  <si>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</si>
  <si>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</si>
  <si>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</si>
  <si>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</si>
  <si>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</si>
  <si>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</si>
  <si>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</si>
  <si>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</si>
  <si>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</si>
  <si>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</si>
  <si>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</si>
  <si>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</si>
  <si>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</si>
  <si>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</si>
  <si>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</si>
  <si>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</si>
  <si>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</si>
  <si>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</si>
  <si>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</si>
  <si>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</si>
  <si>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</si>
  <si>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</si>
  <si>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</si>
  <si>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</si>
  <si>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</si>
  <si>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</si>
  <si>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</si>
  <si>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</si>
  <si>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</si>
  <si>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</si>
  <si>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</si>
  <si>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</si>
  <si>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</si>
  <si>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</si>
  <si>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</si>
  <si>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</si>
  <si>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</si>
  <si>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</si>
  <si>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</si>
  <si>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</si>
  <si>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</si>
  <si>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</si>
  <si>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</si>
  <si>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</si>
  <si>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</si>
  <si>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</si>
  <si>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</si>
  <si>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</si>
  <si>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</si>
  <si>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</si>
  <si>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</si>
  <si>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</si>
  <si>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</si>
  <si>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</si>
  <si>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</si>
  <si>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</si>
  <si>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</si>
  <si>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</si>
  <si>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</si>
  <si>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</si>
  <si>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</si>
  <si>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</si>
  <si>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</si>
  <si>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</si>
  <si>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</si>
  <si>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</si>
  <si>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</si>
  <si>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</si>
  <si>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</si>
  <si>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</si>
  <si>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</si>
  <si>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</si>
  <si>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</si>
  <si>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</si>
  <si>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</si>
  <si>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</si>
  <si>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</si>
  <si>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</si>
  <si>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</si>
  <si>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</si>
  <si>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</si>
  <si>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</si>
  <si>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</si>
  <si>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</si>
  <si>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</si>
  <si>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</si>
  <si>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</si>
  <si>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</si>
  <si>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</si>
  <si>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</si>
  <si>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</si>
  <si>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</si>
  <si>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</si>
  <si>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</si>
  <si>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</si>
  <si>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</si>
  <si>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</si>
  <si>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</si>
  <si>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</si>
  <si>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</si>
  <si>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</si>
  <si>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</si>
  <si>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</si>
  <si>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</si>
  <si>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</si>
  <si>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</si>
  <si>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</si>
  <si>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</si>
  <si>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</si>
  <si>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</si>
  <si>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</si>
  <si>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</si>
  <si>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</si>
  <si>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</si>
  <si>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</si>
  <si>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</si>
  <si>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</si>
  <si>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</si>
  <si>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</si>
  <si>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</si>
  <si>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</si>
  <si>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</si>
  <si>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</si>
  <si>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</si>
  <si>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</si>
  <si>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</si>
  <si>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</si>
  <si>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</si>
  <si>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</si>
  <si>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</si>
  <si>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</si>
  <si>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</si>
  <si>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</si>
  <si>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</si>
  <si>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</si>
  <si>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</si>
  <si>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</si>
  <si>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</si>
  <si>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</si>
  <si>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</si>
  <si>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</si>
  <si>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</si>
  <si>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</si>
  <si>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</si>
  <si>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</si>
  <si>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</si>
  <si>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</si>
  <si>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</si>
  <si>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</si>
  <si>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</si>
  <si>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</si>
  <si>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</si>
  <si>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</si>
  <si>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</si>
  <si>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</si>
  <si>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</si>
  <si>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</si>
  <si>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</si>
  <si>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</si>
  <si>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</si>
  <si>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</si>
  <si>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</si>
  <si>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</si>
  <si>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</si>
  <si>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</si>
  <si>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</si>
  <si>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</si>
  <si>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</si>
  <si>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</si>
  <si>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</si>
  <si>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</si>
  <si>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</si>
  <si>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</si>
  <si>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</si>
  <si>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</si>
  <si>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</si>
  <si>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</si>
  <si>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</si>
  <si>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</si>
  <si>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</si>
  <si>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</si>
  <si>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</si>
  <si>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</si>
  <si>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</si>
  <si>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</si>
  <si>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</si>
  <si>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</si>
  <si>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</si>
  <si>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</si>
  <si>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</si>
  <si>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</si>
  <si>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</si>
  <si>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</si>
  <si>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</si>
  <si>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</si>
  <si>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</si>
  <si>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</si>
  <si>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</si>
  <si>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</si>
  <si>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</si>
  <si>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</si>
  <si>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</si>
  <si>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</si>
  <si>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</si>
  <si>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</si>
  <si>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</si>
  <si>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</si>
  <si>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</si>
  <si>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</si>
  <si>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</si>
  <si>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</si>
  <si>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</si>
  <si>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</si>
  <si>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</si>
  <si>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</si>
  <si>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</si>
  <si>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</si>
  <si>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</si>
  <si>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</si>
  <si>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</si>
  <si>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</si>
  <si>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</si>
  <si>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</si>
  <si>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</si>
  <si>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</si>
  <si>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</si>
  <si>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</si>
  <si>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</si>
  <si>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</si>
  <si>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</si>
  <si>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</si>
  <si>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</si>
  <si>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</si>
  <si>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</si>
  <si>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</si>
  <si>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</si>
  <si>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</si>
  <si>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</si>
  <si>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</si>
  <si>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</si>
  <si>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</si>
  <si>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</si>
  <si>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</si>
  <si>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</si>
  <si>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</si>
  <si>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</si>
  <si>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</si>
  <si>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</si>
  <si>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</si>
  <si>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</si>
  <si>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</si>
  <si>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</si>
  <si>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</si>
  <si>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</si>
  <si>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</si>
  <si>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</si>
  <si>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</si>
  <si>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</si>
  <si>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</si>
  <si>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</si>
  <si>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</si>
  <si>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</si>
  <si>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</si>
  <si>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</si>
  <si>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</si>
  <si>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</si>
  <si>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</si>
  <si>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</si>
  <si>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</si>
  <si>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</si>
  <si>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</si>
  <si>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</si>
  <si>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</si>
  <si>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</si>
  <si>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</si>
  <si>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</si>
  <si>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</si>
  <si>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</si>
  <si>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</si>
  <si>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</si>
  <si>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</si>
  <si>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</si>
  <si>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</si>
  <si>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</si>
  <si>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</si>
  <si>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</si>
  <si>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</si>
  <si>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</si>
  <si>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</si>
  <si>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</si>
  <si>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</si>
  <si>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</si>
  <si>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</si>
  <si>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</si>
  <si>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</si>
  <si>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</si>
  <si>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</si>
  <si>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</si>
  <si>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</si>
  <si>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</si>
  <si>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</si>
  <si>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</si>
  <si>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</si>
  <si>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</si>
  <si>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</si>
  <si>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</si>
  <si>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</si>
  <si>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</si>
  <si>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</si>
  <si>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</si>
  <si>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</si>
  <si>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</si>
  <si>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</si>
  <si>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</si>
  <si>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</si>
  <si>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</si>
  <si>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</si>
  <si>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</si>
  <si>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</si>
  <si>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</si>
  <si>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</si>
  <si>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</si>
  <si>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</si>
  <si>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</si>
  <si>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</si>
  <si>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</si>
  <si>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</si>
  <si>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</si>
  <si>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</si>
  <si>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</si>
  <si>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</si>
  <si>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</si>
  <si>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</si>
  <si>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</si>
  <si>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</si>
  <si>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</si>
  <si>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</si>
  <si>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</si>
  <si>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</si>
  <si>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</si>
  <si>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</si>
  <si>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</si>
  <si>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</si>
  <si>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</si>
  <si>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</si>
  <si>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</si>
  <si>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</si>
  <si>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</si>
  <si>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</si>
  <si>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</si>
  <si>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</si>
  <si>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</si>
  <si>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</si>
  <si>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</si>
  <si>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</si>
  <si>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</si>
  <si>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</si>
  <si>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</si>
  <si>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</si>
  <si>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</si>
  <si>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</si>
  <si>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</si>
  <si>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</si>
  <si>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</si>
  <si>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</si>
  <si>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</si>
  <si>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</si>
  <si>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</si>
  <si>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</si>
  <si>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</si>
  <si>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</si>
  <si>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</si>
  <si>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</si>
  <si>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</si>
  <si>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</si>
  <si>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</si>
  <si>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</si>
  <si>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</si>
  <si>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</si>
  <si>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</si>
  <si>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</si>
  <si>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</si>
  <si>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</si>
  <si>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</si>
  <si>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</si>
  <si>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</si>
  <si>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</si>
  <si>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</si>
  <si>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</si>
  <si>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</si>
  <si>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</si>
  <si>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</si>
  <si>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</si>
  <si>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</si>
  <si>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</si>
  <si>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</si>
  <si>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</si>
  <si>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</si>
  <si>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</si>
  <si>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</si>
  <si>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</si>
  <si>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</si>
  <si>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</si>
  <si>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</si>
  <si>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</si>
  <si>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</si>
  <si>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</si>
  <si>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</si>
  <si>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</si>
  <si>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</si>
  <si>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</si>
  <si>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</si>
  <si>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</si>
  <si>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</si>
  <si>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</si>
  <si>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</si>
  <si>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</si>
  <si>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</si>
  <si>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</si>
  <si>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</si>
  <si>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</si>
  <si>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</si>
  <si>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</si>
  <si>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</si>
  <si>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</si>
  <si>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</si>
  <si>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</si>
  <si>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</si>
  <si>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</si>
  <si>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</si>
  <si>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</si>
  <si>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</si>
  <si>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</si>
  <si>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</si>
  <si>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</si>
  <si>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</si>
  <si>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</si>
  <si>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</si>
  <si>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</si>
  <si>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</si>
  <si>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</si>
  <si>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</si>
  <si>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</si>
  <si>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</si>
  <si>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</si>
  <si>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</si>
  <si>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</si>
  <si>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</si>
  <si>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</si>
  <si>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</si>
  <si>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</si>
  <si>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</si>
  <si>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</si>
  <si>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</si>
  <si>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</si>
  <si>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</si>
  <si>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</si>
  <si>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</si>
  <si>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</si>
  <si>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</si>
  <si>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</si>
  <si>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</si>
  <si>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</si>
  <si>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</si>
  <si>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</si>
  <si>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</si>
  <si>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</si>
  <si>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</si>
  <si>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</si>
  <si>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</si>
  <si>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</si>
  <si>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</si>
  <si>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</si>
  <si>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</si>
  <si>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</si>
  <si>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</si>
  <si>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</si>
  <si>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</si>
  <si>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</si>
  <si>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</si>
  <si>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</si>
  <si>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</si>
  <si>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</si>
  <si>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</si>
  <si>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</si>
  <si>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</si>
  <si>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</si>
  <si>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</si>
  <si>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</si>
  <si>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</si>
  <si>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</si>
  <si>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</si>
  <si>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</si>
  <si>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</si>
  <si>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</si>
  <si>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</si>
  <si>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</si>
  <si>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</si>
  <si>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</si>
  <si>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</si>
  <si>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</si>
  <si>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</si>
  <si>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</si>
  <si>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</si>
  <si>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</si>
  <si>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</si>
  <si>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</si>
  <si>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</si>
  <si>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</si>
  <si>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</si>
  <si>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</si>
  <si>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</si>
  <si>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</si>
  <si>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</si>
  <si>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</si>
  <si>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</si>
  <si>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</si>
  <si>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</si>
  <si>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</si>
  <si>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</si>
  <si>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</si>
  <si>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</si>
  <si>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</si>
  <si>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</si>
  <si>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</si>
  <si>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</si>
  <si>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</si>
  <si>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</si>
  <si>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</si>
  <si>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</si>
  <si>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</si>
  <si>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</si>
  <si>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</si>
  <si>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</si>
  <si>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</si>
  <si>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</si>
  <si>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</si>
  <si>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</si>
  <si>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</si>
  <si>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</si>
  <si>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</si>
  <si>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</si>
  <si>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</si>
  <si>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</si>
  <si>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</si>
  <si>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</si>
  <si>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</si>
  <si>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</si>
  <si>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</si>
  <si>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</si>
  <si>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</si>
  <si>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</si>
  <si>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</si>
  <si>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</si>
  <si>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</si>
  <si>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</si>
  <si>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</si>
  <si>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</si>
  <si>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</si>
  <si>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</si>
  <si>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</si>
  <si>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</si>
  <si>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</si>
  <si>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</si>
  <si>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</si>
  <si>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</si>
  <si>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</si>
  <si>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</si>
  <si>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</si>
  <si>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</si>
  <si>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</si>
  <si>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</si>
  <si>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</si>
  <si>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</si>
  <si>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</si>
  <si>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</si>
  <si>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</si>
  <si>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</si>
  <si>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</si>
  <si>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</si>
  <si>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</si>
  <si>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</si>
  <si>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</si>
  <si>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</si>
  <si>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</si>
  <si>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</si>
  <si>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</si>
  <si>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</si>
  <si>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</si>
  <si>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</si>
  <si>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</si>
  <si>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</si>
  <si>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</si>
  <si>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</si>
  <si>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</si>
  <si>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</si>
  <si>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</si>
  <si>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</si>
  <si>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</si>
  <si>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</si>
  <si>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</si>
  <si>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</si>
  <si>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</si>
  <si>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</si>
  <si>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</si>
  <si>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</si>
  <si>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</si>
  <si>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</si>
  <si>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</si>
  <si>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</si>
  <si>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</si>
  <si>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</si>
  <si>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</si>
  <si>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</si>
  <si>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</si>
  <si>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</si>
  <si>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</si>
  <si>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</si>
  <si>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</si>
  <si>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</si>
  <si>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</si>
  <si>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</si>
  <si>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</si>
  <si>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</si>
  <si>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</si>
  <si>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</si>
  <si>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</si>
  <si>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</si>
  <si>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</si>
  <si>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</si>
  <si>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</si>
  <si>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</si>
  <si>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</si>
  <si>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</si>
  <si>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</si>
  <si>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</si>
  <si>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</si>
  <si>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</si>
  <si>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</si>
  <si>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</si>
  <si>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</si>
  <si>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</si>
  <si>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</si>
  <si>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</si>
  <si>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</si>
  <si>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</si>
  <si>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</si>
  <si>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</si>
  <si>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</si>
  <si>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</si>
  <si>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</si>
  <si>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</si>
  <si>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</si>
  <si>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</si>
  <si>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</si>
  <si>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</si>
  <si>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</si>
  <si>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</si>
  <si>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</si>
  <si>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</si>
  <si>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</si>
  <si>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</si>
  <si>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</si>
  <si>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</si>
  <si>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</si>
  <si>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</si>
  <si>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</si>
  <si>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</si>
  <si>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</si>
  <si>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</si>
  <si>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</si>
  <si>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</si>
  <si>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</si>
  <si>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</si>
  <si>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</si>
  <si>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</si>
  <si>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</si>
  <si>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</si>
  <si>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</si>
  <si>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</si>
  <si>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</si>
  <si>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</si>
  <si>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</si>
  <si>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</si>
  <si>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</si>
  <si>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</si>
  <si>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</si>
  <si>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</si>
  <si>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</si>
  <si>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</si>
  <si>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</si>
  <si>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</si>
  <si>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</si>
  <si>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</si>
  <si>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</si>
  <si>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</si>
  <si>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</si>
  <si>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</si>
  <si>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</si>
  <si>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</si>
  <si>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</si>
  <si>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</si>
  <si>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</si>
  <si>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</si>
  <si>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</si>
  <si>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</si>
  <si>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</si>
  <si>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</si>
  <si>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</si>
  <si>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</si>
  <si>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</si>
  <si>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</si>
  <si>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</si>
  <si>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</si>
  <si>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</si>
  <si>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</si>
  <si>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</si>
  <si>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</si>
  <si>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</si>
  <si>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</si>
  <si>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</si>
  <si>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</si>
  <si>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</si>
  <si>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</si>
  <si>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</si>
  <si>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</si>
  <si>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</si>
  <si>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</si>
  <si>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</si>
  <si>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</si>
  <si>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</si>
  <si>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</si>
  <si>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</si>
  <si>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</si>
  <si>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</si>
  <si>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</si>
  <si>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</si>
  <si>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</si>
  <si>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</si>
  <si>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</si>
  <si>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</si>
  <si>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</si>
  <si>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</si>
  <si>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</si>
  <si>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</si>
  <si>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</si>
  <si>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</si>
  <si>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</si>
  <si>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</si>
  <si>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</si>
  <si>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</si>
  <si>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</si>
  <si>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</si>
  <si>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</si>
  <si>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</si>
  <si>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</si>
  <si>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</si>
  <si>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</si>
  <si>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</si>
  <si>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</si>
  <si>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</si>
  <si>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</si>
  <si>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</si>
  <si>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</si>
  <si>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</si>
  <si>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</si>
  <si>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</si>
  <si>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</si>
  <si>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</si>
  <si>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</si>
  <si>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</si>
  <si>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</si>
  <si>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</si>
  <si>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</si>
  <si>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</si>
  <si>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</si>
  <si>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</si>
  <si>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</si>
  <si>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</si>
  <si>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</si>
  <si>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</si>
  <si>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</si>
  <si>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</si>
  <si>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</si>
  <si>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</si>
  <si>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</si>
  <si>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</si>
  <si>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</si>
  <si>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</si>
  <si>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</si>
  <si>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</si>
  <si>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</si>
  <si>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</si>
  <si>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</si>
  <si>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</si>
  <si>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</si>
  <si>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</si>
  <si>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</si>
  <si>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</si>
  <si>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</si>
  <si>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</si>
  <si>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</si>
  <si>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</si>
  <si>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</si>
  <si>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</si>
  <si>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</si>
  <si>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</si>
  <si>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</si>
  <si>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</si>
  <si>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</si>
  <si>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</si>
  <si>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</si>
  <si>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</si>
  <si>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</si>
  <si>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</si>
  <si>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</si>
  <si>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</si>
  <si>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</si>
  <si>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</si>
  <si>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</si>
  <si>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</si>
  <si>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</si>
  <si>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</si>
  <si>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</si>
  <si>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</si>
  <si>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</si>
  <si>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</si>
  <si>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</si>
  <si>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</si>
  <si>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</si>
  <si>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</si>
  <si>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</si>
  <si>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</si>
  <si>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</si>
  <si>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</si>
  <si>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</si>
  <si>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</si>
  <si>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</si>
  <si>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</si>
  <si>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</si>
  <si>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</si>
  <si>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</si>
  <si>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</si>
  <si>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</si>
  <si>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</si>
  <si>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</si>
  <si>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</si>
  <si>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</si>
  <si>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</si>
  <si>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</si>
  <si>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</si>
  <si>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</si>
  <si>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</si>
  <si>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</si>
  <si>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</si>
  <si>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</si>
  <si>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</si>
  <si>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</si>
  <si>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</si>
  <si>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</si>
  <si>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</si>
  <si>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</si>
  <si>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</si>
  <si>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</si>
  <si>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</si>
  <si>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</si>
  <si>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</si>
  <si>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</si>
  <si>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</si>
  <si>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</si>
  <si>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</si>
  <si>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</si>
  <si>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</si>
  <si>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</si>
  <si>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</si>
  <si>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</si>
  <si>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</si>
  <si>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</si>
  <si>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</si>
  <si>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</si>
  <si>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</si>
  <si>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</si>
  <si>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</si>
  <si>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</si>
  <si>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</si>
  <si>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</si>
  <si>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</si>
  <si>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</si>
  <si>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</si>
  <si>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</si>
  <si>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</si>
  <si>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</si>
  <si>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</si>
  <si>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</si>
  <si>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</si>
  <si>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</si>
  <si>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</si>
  <si>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</si>
  <si>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</si>
  <si>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</si>
  <si>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</si>
  <si>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</si>
  <si>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</si>
  <si>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</si>
  <si>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</si>
  <si>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</si>
  <si>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</si>
  <si>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</si>
  <si>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</si>
  <si>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</si>
  <si>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</si>
  <si>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</si>
  <si>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</si>
  <si>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</si>
  <si>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</si>
  <si>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</si>
  <si>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</si>
  <si>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</si>
  <si>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</si>
  <si>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</si>
  <si>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</si>
  <si>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</si>
  <si>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</si>
  <si>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</si>
  <si>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</si>
  <si>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</si>
  <si>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</si>
  <si>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</si>
  <si>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</si>
  <si>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</si>
  <si>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</si>
  <si>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</si>
  <si>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</si>
  <si>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</si>
  <si>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</si>
  <si>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</si>
  <si>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</si>
  <si>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</si>
  <si>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</si>
  <si>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</si>
  <si>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</si>
  <si>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</si>
  <si>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</si>
  <si>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</si>
  <si>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</si>
  <si>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</si>
  <si>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</si>
  <si>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</si>
  <si>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</si>
  <si>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</si>
  <si>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</si>
  <si>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</si>
  <si>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</si>
  <si>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</si>
  <si>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</si>
  <si>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</si>
  <si>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</si>
  <si>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</si>
  <si>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</si>
  <si>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</si>
  <si>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</si>
  <si>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</si>
  <si>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</si>
  <si>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</si>
  <si>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</si>
  <si>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</si>
  <si>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</si>
  <si>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</si>
  <si>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</si>
  <si>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</si>
  <si>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</si>
  <si>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</si>
  <si>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</si>
  <si>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</si>
  <si>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</si>
  <si>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</si>
  <si>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</si>
  <si>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</si>
  <si>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</si>
  <si>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</si>
  <si>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</si>
  <si>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</si>
  <si>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</si>
  <si>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</si>
  <si>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</si>
  <si>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</si>
  <si>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</si>
  <si>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</si>
  <si>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</si>
  <si>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</si>
  <si>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</si>
  <si>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</si>
  <si>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</si>
  <si>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</si>
  <si>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</si>
  <si>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</si>
  <si>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</si>
  <si>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</si>
  <si>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</si>
  <si>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</si>
  <si>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</si>
  <si>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</si>
  <si>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</si>
  <si>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</si>
  <si>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</si>
  <si>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</si>
  <si>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</si>
  <si>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</si>
  <si>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</si>
  <si>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</si>
  <si>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</si>
  <si>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</si>
  <si>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</si>
  <si>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</si>
  <si>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</si>
  <si>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</si>
  <si>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</si>
  <si>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</si>
  <si>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</si>
  <si>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</si>
  <si>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</si>
  <si>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</si>
  <si>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</si>
  <si>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</si>
  <si>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</si>
  <si>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</si>
  <si>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</si>
  <si>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</si>
  <si>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</si>
  <si>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</si>
  <si>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</si>
  <si>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</si>
  <si>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</si>
  <si>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</si>
  <si>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</si>
  <si>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</si>
  <si>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</si>
  <si>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</si>
  <si>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</si>
  <si>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</si>
  <si>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</si>
  <si>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</si>
  <si>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</si>
  <si>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</si>
  <si>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</si>
  <si>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</si>
  <si>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</si>
  <si>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</si>
  <si>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</si>
  <si>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</si>
  <si>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</si>
  <si>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</si>
  <si>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</si>
  <si>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</si>
  <si>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</si>
  <si>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</si>
  <si>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</si>
  <si>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</si>
  <si>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</si>
  <si>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</si>
  <si>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</si>
  <si>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</si>
  <si>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</si>
  <si>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</si>
  <si>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</si>
  <si>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</si>
  <si>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</si>
  <si>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</si>
  <si>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</si>
  <si>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</si>
  <si>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</si>
  <si>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</si>
  <si>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</si>
  <si>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</si>
  <si>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</si>
  <si>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</si>
  <si>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</si>
  <si>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</si>
  <si>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</si>
  <si>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</si>
  <si>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</si>
  <si>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</si>
  <si>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</si>
  <si>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</si>
  <si>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</si>
  <si>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</si>
  <si>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</si>
  <si>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</si>
  <si>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</si>
  <si>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</si>
  <si>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</si>
  <si>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</si>
  <si>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</si>
  <si>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</si>
  <si>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</si>
  <si>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</si>
  <si>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</si>
  <si>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</si>
  <si>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</si>
  <si>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</si>
  <si>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</si>
  <si>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</si>
  <si>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</si>
  <si>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</si>
  <si>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</si>
  <si>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</si>
  <si>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</si>
  <si>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</si>
  <si>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</si>
  <si>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</si>
  <si>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</si>
  <si>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</si>
  <si>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</si>
  <si>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</si>
  <si>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</si>
  <si>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</si>
  <si>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</si>
  <si>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</si>
  <si>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</si>
  <si>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</si>
  <si>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</si>
  <si>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</si>
  <si>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</si>
  <si>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</si>
  <si>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</si>
  <si>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</si>
  <si>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</si>
  <si>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</si>
  <si>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</si>
  <si>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</si>
  <si>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</si>
  <si>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</si>
  <si>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</si>
  <si>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</si>
  <si>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</si>
  <si>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</si>
  <si>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</si>
  <si>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</si>
  <si>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</si>
  <si>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</si>
  <si>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</si>
  <si>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</si>
  <si>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PCM-20251124-00000472</t>
  </si>
  <si>
    <t>ETA 90 MIN</t>
  </si>
  <si>
    <t xml:space="preserve">2025-11-24 09:03:17
</t>
  </si>
  <si>
    <t xml:space="preserve">2025-11-24 09:15:41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</si>
  <si>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</si>
  <si>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</si>
  <si>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</si>
  <si>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</si>
  <si>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PCM-20251124-00000443</t>
  </si>
  <si>
    <t>30 mins</t>
  </si>
  <si>
    <t>NO CPM</t>
  </si>
  <si>
    <t>Sceco cut in area and team saving hub site JED0086</t>
  </si>
  <si>
    <t>PCM-20251124-00000471</t>
  </si>
  <si>
    <t>PCM-20251124-00000464</t>
  </si>
  <si>
    <t>Sceco cut in area and team saving hub site HJR0231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</si>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</sst>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8" totalsRowShown="0" headerRowDxfId="47" dataDxfId="46" headerRowBorderDxfId="44" tableBorderDxfId="45" totalsRowBorderDxfId="43">
  <autoFilter ref="A1:L3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322.44896342592256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7.5629629573086277E-3</v>
      </c>
      <c r="H3" s="137">
        <v>45985.374548611115</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45985.397389351849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45985.397389351849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45985.397389351849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45985.397389351849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45985.397389351849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45985.397389351849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45985.397389351849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45985.397389351849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45985.397389351849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45985.397389351849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45985.397389351849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45985.397389351849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45985.397389351849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45985.397389351849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45985.397389351849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45985.397389351849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45985.397389351849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45985.397389351849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45985.397389351849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45985.397389351849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45985.397389351849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45985.397389351849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45985.397389351849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45985.397389351849</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45985.397389351849</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160.39755138888722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1.0099703703672276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61" t="s">
        <v>24568</v>
      </c>
      <c r="E5" s="102" t="s">
        <v>39021</v>
      </c>
      <c r="F5" s="103">
        <v>45985.359201388892</v>
      </c>
      <c r="G5" s="104">
        <f ca="1">IFERROR(NOW()-F5,"-")</f>
        <v>3.8187962956726551E-2</v>
      </c>
      <c r="H5" s="103">
        <v>45985.354351851849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15981</v>
      </c>
      <c r="E6" s="102" t="s">
        <v>39021</v>
      </c>
      <c r="F6" s="103"/>
      <c r="G6" s="104">
        <f ca="1">IFERROR(NOW()-F6,"-")</f>
        <v>45985.397389351849</v>
      </c>
      <c r="H6" s="150" t="s">
        <v>39111</v>
      </c>
      <c r="I6" s="18" t="str">
        <f>IFERROR(VLOOKUP(D6,DB!A:F,6,0),"")</f>
        <v>Generator-SG</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20691</v>
      </c>
      <c r="E7" s="102" t="s">
        <v>39021</v>
      </c>
      <c r="F7" s="103"/>
      <c r="G7" s="104">
        <f ca="1">IFERROR(NOW()-F7,"-")</f>
        <v>45985.397389351849</v>
      </c>
      <c r="H7" s="150" t="s">
        <v>39112</v>
      </c>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45985.397389351849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45985.397389351849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45985.397389351849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45985.397389351849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45985.397389351849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45985.397389351849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45985.397389351849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45985.397389351849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45985.397389351849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45985.397389351849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45985.397389351849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45985.397389351849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45985.397389351849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45985.397389351849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45985.397389351849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45985.397389351849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45985.397389351849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45985.397389351849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45985.397389351849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45985.397389351849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45985.397389351849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45985.397389351849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45985.397389351849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45985.397389351849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45985.397389351849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45985.397389351849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45985.397389351849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45985.397389351849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45985.397389351849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45985.397389351849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45985.397389351849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45985.397389351849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45985.397389351849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45985.397389351849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45985.397389351849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45985.397389351849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45985.397389351849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45985.397389351849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45985.397389351849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45985.397389351849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45985.397389351849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45985.397389351849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45985.397389351849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45985.397389351849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45985.397389351849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45985.397389351849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45985.397389351849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45985.397389351849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45985.397389351849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45985.397389351849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45985.397389351849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45985.397389351849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45985.397389351849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45985.397389351849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45985.397389351849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45985.397389351849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45985.397389351849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45985.397389351849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45985.397389351849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45985.397389351849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45985.397389351849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45985.397389351849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45985.397389351849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45985.397389351849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45985.397389351849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45985.397389351849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45985.397389351849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45985.397389351849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45985.397389351849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45985.397389351849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45985.397389351849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45985.397389351849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45985.397389351849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45985.397389351849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45985.397389351849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45985.397389351849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45985.397389351849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45985.397389351849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45985.397389351849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45985.397389351849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45985.397389351849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45985.397389351849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45985.397389351849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45985.397389351849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45985.397389351849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45985.397389351849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45985.397389351849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45985.397389351849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45985.397389351849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45985.397389351849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45985.397389351849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45985.397389351849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45985.397389351849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45985.397389351849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45985.397389351849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45985.397389351849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45985.397389351849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45985.397389351849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45985.397389351849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45985.397389351849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45985.397389351849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45985.397389351849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45985.397389351849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45985.397389351849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45985.397389351849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45985.397389351849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45985.397389351849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45985.397389351849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45985.397389351849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45985.397389351849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45985.397389351849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45985.397389351849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45985.397389351849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45985.397389351849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45985.397389351849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45985.397389351849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45985.397389351849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45985.397389351849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45985.397389351849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45985.397389351849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45985.397389351849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45985.397389351849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45985.397389351849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45985.397389351849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45985.397389351849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45985.397389351849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45985.397389351849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45985.397389351849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45985.397389351849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45985.397389351849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45985.397389351849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45985.397389351849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45985.397389351849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45985.397389351849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45985.397389351849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45985.397389351849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45985.397389351849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45985.397389351849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45985.397389351849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45985.397389351849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45985.397389351849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45985.397389351849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45985.397389351849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45985.397389351849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45985.397389351849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45985.397389351849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45985.397389351849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45985.397389351849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45985.397389351849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45985.397389351849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45985.397389351849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45985.397389351849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45985.397389351849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45985.397389351849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45985.397389351849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45985.397389351849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45985.397389351849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45985.397389351849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45985.397389351849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45985.397389351849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45985.397389351849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45985.397389351849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45985.397389351849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45985.397389351849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45985.397389351849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45985.397389351849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45985.397389351849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45985.397389351849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45985.397389351849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45985.397389351849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45985.397389351849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45985.397389351849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45985.397389351849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45985.397389351849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45985.397389351849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45985.397389351849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45985.397389351849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45985.397389351849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45985.397389351849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45985.397389351849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45985.397389351849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45985.397389351849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45985.397389351849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45985.397389351849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45985.397389351849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45985.397389351849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45985.397389351849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45985.397389351849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45985.397389351849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45985.397389351849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45985.397389351849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45985.397389351849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45985.397389351849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45985.397389351849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45985.397389351849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45985.397389351849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45985.397389351849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45985.397389351849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45985.397389351849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45985.397389351849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45985.397389351849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45985.397389351849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45985.397389351849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45985.397389351849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45985.397389351849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45985.397389351849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45985.397389351849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45985.397389351849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45985.397389351849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45985.397389351849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45985.397389351849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45985.397389351849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45985.397389351849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45985.397389351849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45985.397389351849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45985.397389351849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45985.397389351849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45985.397389351849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45985.397389351849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45985.397389351849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45985.397389351849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45985.397389351849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45985.397389351849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45985.397389351849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45985.397389351849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45985.397389351849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45985.397389351849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45985.397389351849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45985.397389351849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45985.397389351849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45985.397389351849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45985.397389351849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45985.397389351849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45985.397389351849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45985.397389351849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45985.397389351849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45985.397389351849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45985.397389351849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45985.397389351849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45985.397389351849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45985.397389351849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45985.397389351849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45985.397389351849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45985.397389351849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45985.397389351849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45985.397389351849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45985.397389351849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45985.397389351849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45985.397389351849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45985.397389351849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45985.397389351849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45985.397389351849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45985.397389351849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45985.397389351849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45985.397389351849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45985.397389351849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45985.397389351849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45985.397389351849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45985.397389351849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45985.397389351849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45985.397389351849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45985.397389351849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45985.397389351849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45985.397389351849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45985.397389351849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45985.397389351849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45985.397389351849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45985.397389351849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45985.397389351849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45985.397389351849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45985.397389351849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45985.397389351849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45985.397389351849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45985.397389351849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45985.397389351849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45985.397389351849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45985.397389351849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45985.397389351849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45985.397389351849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45985.397389351849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45985.397389351849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45985.397389351849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45985.397389351849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45985.397389351849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45985.397389351849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45985.397389351849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45985.397389351849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45985.397389351849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45985.397389351849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45985.397389351849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45985.397389351849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45985.397389351849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45985.397389351849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45985.397389351849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45985.397389351849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45985.397389351849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45985.397389351849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45985.397389351849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45985.397389351849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45985.397389351849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45985.397389351849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45985.397389351849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45985.397389351849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45985.397389351849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45985.397389351849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45985.397389351849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45985.397389351849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45985.397389351849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45985.397389351849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45985.397389351849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45985.397389351849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45985.397389351849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45985.397389351849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45985.397389351849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45985.397389351849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45985.397389351849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45985.397389351849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45985.397389351849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45985.397389351849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45985.397389351849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45985.397389351849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45985.397389351849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45985.397389351849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45985.397389351849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45985.397389351849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45985.397389351849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45985.397389351849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45985.397389351849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45985.397389351849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45985.397389351849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45985.397389351849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45985.397389351849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45985.397389351849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45985.397389351849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45985.397389351849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45985.397389351849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45985.397389351849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45985.397389351849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45985.397389351849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45985.397389351849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45985.397389351849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45985.397389351849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45985.397389351849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45985.397389351849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45985.397389351849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45985.397389351849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45985.397389351849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45985.397389351849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45985.397389351849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45985.397389351849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45985.397389351849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45985.397389351849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45985.397389351849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45985.397389351849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45985.397389351849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45985.397389351849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45985.397389351849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45985.397389351849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45985.397389351849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45985.397389351849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45985.397389351849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45985.397389351849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45985.397389351849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45985.397389351849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45985.397389351849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45985.397389351849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45985.397389351849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45985.397389351849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45985.397389351849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45985.397389351849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45985.397389351849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45985.397389351849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45985.397389351849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45985.397389351849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45985.397389351849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45985.397389351849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45985.397389351849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45985.397389351849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45985.397389351849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45985.397389351849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45985.397389351849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45985.397389351849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45985.397389351849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45985.397389351849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45985.397389351849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45985.397389351849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45985.397389351849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45985.397389351849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45985.397389351849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45985.397389351849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45985.397389351849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45985.397389351849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45985.397389351849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45985.397389351849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45985.397389351849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45985.397389351849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45985.397389351849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45985.397389351849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45985.397389351849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45985.397389351849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45985.397389351849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45985.397389351849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45985.397389351849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45985.397389351849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45985.397389351849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45985.397389351849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45985.397389351849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45985.397389351849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45985.397389351849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45985.397389351849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45985.397389351849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45985.397389351849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45985.397389351849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45985.397389351849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45985.397389351849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45985.397389351849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45985.397389351849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45985.397389351849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45985.397389351849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45985.397389351849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45985.397389351849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45985.397389351849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45985.397389351849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45985.397389351849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45985.397389351849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45985.397389351849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45985.397389351849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45985.397389351849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45985.397389351849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45985.397389351849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45985.397389351849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45985.397389351849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45985.397389351849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45985.397389351849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45985.397389351849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45985.397389351849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45985.397389351849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45985.397389351849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45985.397389351849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45985.397389351849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45985.397389351849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45985.397389351849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45985.397389351849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45985.397389351849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45985.397389351849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45985.397389351849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45985.397389351849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45985.397389351849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45985.397389351849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45985.397389351849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45985.397389351849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45985.397389351849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45985.397389351849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45985.397389351849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45985.397389351849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45985.397389351849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45985.397389351849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45985.397389351849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45985.397389351849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45985.397389351849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45985.397389351849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45985.397389351849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45985.397389351849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45985.397389351849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45985.397389351849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45985.397389351849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45985.397389351849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45985.397389351849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45985.397389351849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45985.397389351849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45985.397389351849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45985.397389351849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45985.397389351849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45985.397389351849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45985.397389351849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45985.397389351849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45985.397389351849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45985.397389351849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45985.397389351849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45985.397389351849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45985.397389351849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45985.397389351849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45985.397389351849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45985.397389351849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45985.397389351849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45985.397389351849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45985.397389351849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45985.397389351849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45985.397389351849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45985.397389351849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45985.397389351849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45985.397389351849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45985.397389351849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45985.397389351849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45985.397389351849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45985.397389351849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45985.397389351849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45985.397389351849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45985.397389351849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45985.397389351849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45985.397389351849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45985.397389351849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45985.397389351849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45985.397389351849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45985.397389351849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45985.397389351849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45985.397389351849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45985.397389351849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45985.397389351849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45985.397389351849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45985.397389351849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45985.397389351849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45985.397389351849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45985.397389351849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45985.397389351849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45985.397389351849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45985.397389351849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45985.397389351849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45985.397389351849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45985.397389351849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45985.397389351849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45985.397389351849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45985.397389351849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45985.397389351849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45985.397389351849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45985.397389351849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45985.397389351849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45985.397389351849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45985.397389351849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45985.397389351849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45985.397389351849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45985.397389351849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45985.397389351849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45985.397389351849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45985.397389351849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45985.397389351849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45985.397389351849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45985.397389351849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45985.397389351849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45985.397389351849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45985.397389351849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45985.397389351849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45985.397389351849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45985.397389351849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45985.397389351849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45985.397389351849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45985.397389351849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45985.397389351849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45985.397389351849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45985.397389351849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45985.397389351849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45985.397389351849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45985.397389351849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45985.397389351849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45985.397389351849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45985.397389351849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45985.397389351849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45985.397389351849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45985.397389351849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45985.397389351849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45985.397389351849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45985.397389351849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45985.397389351849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45985.397389351849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45985.397389351849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45985.397389351849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45985.397389351849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45985.397389351849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45985.397389351849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45985.397389351849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45985.397389351849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45985.397389351849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45985.397389351849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45985.397389351849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45985.397389351849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45985.397389351849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45985.397389351849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45985.397389351849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45985.397389351849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45985.397389351849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45985.397389351849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45985.397389351849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45985.397389351849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45985.397389351849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45985.397389351849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45985.397389351849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45985.397389351849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45985.397389351849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45985.397389351849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45985.397389351849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45985.397389351849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45985.397389351849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45985.397389351849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45985.397389351849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45985.397389351849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45985.397389351849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45985.397389351849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45985.397389351849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45985.397389351849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45985.397389351849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45985.397389351849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45985.397389351849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45985.397389351849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45985.397389351849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45985.397389351849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45985.397389351849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45985.397389351849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45985.397389351849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45985.397389351849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45985.397389351849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45985.397389351849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45985.397389351849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45985.397389351849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45985.397389351849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45985.397389351849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45985.397389351849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45985.397389351849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45985.397389351849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45985.397389351849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45985.397389351849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45985.397389351849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45985.397389351849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45985.397389351849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45985.397389351849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45985.397389351849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45985.397389351849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45985.397389351849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45985.397389351849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45985.397389351849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45985.397389351849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45985.397389351849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45985.397389351849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45985.397389351849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45985.397389351849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45985.397389351849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45985.397389351849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45985.397389351849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45985.397389351849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45985.397389351849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45985.397389351849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45985.397389351849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45985.397389351849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45985.397389351849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45985.397389351849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45985.397389351849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45985.397389351849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45985.397389351849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45985.397389351849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45985.397389351849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45985.397389351849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45985.397389351849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45985.397389351849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45985.397389351849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45985.397389351849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45985.397389351849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45985.397389351849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45985.397389351849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45985.397389351849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45985.397389351849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45985.397389351849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45985.397389351849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45985.397389351849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45985.397389351849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45985.397389351849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45985.397389351849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45985.397389351849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45985.397389351849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45985.397389351849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45985.397389351849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45985.397389351849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45985.397389351849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45985.397389351849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45985.397389351849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45985.397389351849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45985.397389351849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45985.397389351849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45985.397389351849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45985.397389351849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45985.397389351849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45985.397389351849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45985.397389351849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45985.397389351849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45985.397389351849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45985.397389351849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45985.397389351849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45985.397389351849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45985.397389351849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45985.397389351849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45985.397389351849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45985.397389351849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45985.397389351849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45985.397389351849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45985.397389351849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45985.397389351849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45985.397389351849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45985.397389351849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45985.397389351849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45985.397389351849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45985.397389351849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45985.397389351849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45985.397389351849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45985.397389351849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45985.397389351849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45985.397389351849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45985.397389351849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45985.397389351849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45985.397389351849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45985.397389351849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45985.397389351849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45985.397389351849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45985.397389351849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45985.397389351849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45985.397389351849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45985.397389351849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45985.397389351849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45985.397389351849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45985.397389351849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45985.397389351849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45985.397389351849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45985.397389351849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45985.397389351849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45985.397389351849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45985.397389351849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45985.397389351849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45985.397389351849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45985.397389351849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45985.397389351849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45985.397389351849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45985.397389351849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45985.397389351849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45985.397389351849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45985.397389351849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45985.397389351849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45985.397389351849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45985.397389351849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45985.397389351849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45985.397389351849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45985.397389351849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45985.397389351849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45985.397389351849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45985.397389351849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45985.397389351849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45985.397389351849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45985.397389351849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45985.397389351849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45985.397389351849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45985.397389351849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45985.397389351849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45985.397389351849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45985.397389351849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45985.397389351849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45985.397389351849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45985.397389351849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45985.397389351849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45985.397389351849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45985.397389351849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45985.397389351849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45985.397389351849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45985.397389351849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45985.397389351849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45985.397389351849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45985.397389351849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45985.397389351849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45985.397389351849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45985.397389351849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45985.397389351849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45985.397389351849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45985.397389351849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45985.397389351849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45985.397389351849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45985.397389351849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45985.397389351849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45985.397389351849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45985.397389351849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45985.397389351849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45985.397389351849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45985.397389351849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45985.397389351849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45985.397389351849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45985.397389351849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45985.397389351849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45985.397389351849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45985.397389351849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45985.397389351849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45985.397389351849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45985.397389351849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45985.397389351849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45985.397389351849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45985.397389351849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45985.397389351849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45985.397389351849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45985.397389351849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45985.397389351849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45985.397389351849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45985.397389351849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45985.397389351849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45985.397389351849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45985.397389351849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45985.397389351849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45985.397389351849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45985.397389351849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45985.397389351849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45985.397389351849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45985.397389351849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45985.397389351849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45985.397389351849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45985.397389351849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45985.397389351849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45985.397389351849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45985.397389351849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45985.397389351849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45985.397389351849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45985.397389351849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45985.397389351849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45985.397389351849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45985.397389351849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45985.397389351849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45985.397389351849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45985.397389351849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45985.397389351849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45985.397389351849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45985.397389351849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45985.397389351849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45985.397389351849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45985.397389351849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45985.397389351849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45985.397389351849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45985.397389351849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45985.397389351849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45985.397389351849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45985.397389351849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45985.397389351849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45985.397389351849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45985.397389351849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45985.397389351849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45985.397389351849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45985.397389351849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45985.397389351849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45985.397389351849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45985.397389351849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45985.397389351849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45985.397389351849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45985.397389351849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45985.397389351849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45985.397389351849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45985.397389351849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45985.397389351849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45985.397389351849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45985.397389351849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45985.397389351849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45985.397389351849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45985.397389351849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45985.397389351849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45985.397389351849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45985.397389351849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45985.397389351849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45985.397389351849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45985.397389351849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45985.397389351849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45985.397389351849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45985.397389351849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45985.397389351849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45985.397389351849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45985.397389351849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45985.397389351849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45985.397389351849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45985.397389351849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45985.397389351849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45985.397389351849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45985.397389351849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45985.397389351849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45985.397389351849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45985.397389351849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45985.397389351849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45985.397389351849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45985.397389351849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45985.397389351849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45985.397389351849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45985.397389351849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45985.397389351849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45985.397389351849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45985.397389351849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45985.397389351849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45985.397389351849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45985.397389351849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45985.397389351849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45985.397389351849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45985.397389351849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45985.397389351849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45985.397389351849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45985.397389351849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45985.397389351849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45985.397389351849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45985.397389351849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45985.397389351849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45985.397389351849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45985.397389351849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45985.397389351849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45985.397389351849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45985.397389351849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45985.397389351849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45985.397389351849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45985.397389351849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45985.397389351849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45985.397389351849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45985.397389351849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45985.397389351849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45985.397389351849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45985.397389351849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45985.397389351849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45985.397389351849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45985.397389351849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45985.397389351849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45985.397389351849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45985.397389351849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45985.397389351849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45985.397389351849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45985.397389351849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45985.397389351849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45985.397389351849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45985.397389351849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45985.397389351849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45985.397389351849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45985.397389351849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45985.397389351849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45985.397389351849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45985.397389351849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45985.397389351849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45985.397389351849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45985.397389351849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45985.397389351849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45985.397389351849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45985.397389351849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45985.397389351849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45985.397389351849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45985.397389351849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45985.397389351849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45985.397389351849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45985.397389351849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45985.397389351849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45985.397389351849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45985.397389351849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45985.397389351849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45985.397389351849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45985.397389351849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45985.397389351849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45985.397389351849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45985.397389351849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45985.397389351849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45985.397389351849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45985.397389351849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45985.397389351849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45985.397389351849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45985.397389351849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45985.397389351849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45985.397389351849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45985.397389351849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45985.397389351849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45985.397389351849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45985.397389351849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45985.397389351849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45985.397389351849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45985.397389351849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45985.397389351849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45985.397389351849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45985.397389351849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45985.397389351849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45985.397389351849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45985.397389351849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45985.397389351849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45985.397389351849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45985.397389351849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45985.397389351849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45985.397389351849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45985.397389351849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45985.397389351849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45985.397389351849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45985.397389351849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45985.397389351849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45985.397389351849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45985.397389351849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45985.397389351849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45985.397389351849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45985.397389351849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45985.397389351849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45985.397389351849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45985.397389351849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45985.397389351849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45985.397389351849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45985.397389351849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45985.397389351849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45985.397389351849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45985.397389351849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45985.397389351849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45985.397389351849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45985.397389351849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45985.397389351849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45985.397389351849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45985.397389351849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45985.397389351849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45985.397389351849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45985.397389351849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45985.397389351849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45985.397389351849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45985.397389351849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45985.397389351849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45985.397389351849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45985.397389351849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45985.397389351849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45985.397389351849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45985.397389351849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45985.397389351849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45985.397389351849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45985.397389351849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45985.397389351849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45985.397389351849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45985.397389351849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45985.397389351849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45985.397389351849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45985.397389351849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45985.397389351849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45985.397389351849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45985.397389351849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45985.397389351849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45985.397389351849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45985.397389351849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45985.397389351849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45985.397389351849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45985.397389351849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45985.397389351849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45985.397389351849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45985.397389351849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45985.397389351849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45985.397389351849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45985.397389351849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45985.397389351849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45985.397389351849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45985.397389351849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45985.397389351849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45985.397389351849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45985.397389351849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45985.397389351849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45985.397389351849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45985.397389351849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45985.397389351849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45985.397389351849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45985.397389351849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45985.397389351849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45985.397389351849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45985.397389351849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45985.397389351849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45985.397389351849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45985.397389351849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45985.397389351849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45985.397389351849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45985.397389351849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45985.397389351849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45985.397389351849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45985.397389351849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45985.397389351849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45985.397389351849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45985.397389351849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45985.397389351849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45985.397389351849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45985.397389351849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45985.397389351849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45985.397389351849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45985.397389351849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45985.397389351849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45985.397389351849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45985.397389351849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45985.397389351849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45985.397389351849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45985.397389351849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45985.397389351849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45985.397389351849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45985.397389351849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45985.397389351849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45985.397389351849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45985.397389351849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45985.397389351849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45985.397389351849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45985.397389351849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45985.397389351849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45985.397389351849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45985.397389351849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45985.397389351849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45985.397389351849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45985.397389351849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45985.397389351849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45985.397389351849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45985.397389351849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45985.397389351849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45985.397389351849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45985.397389351849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45985.397389351849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45985.397389351849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45985.397389351849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45985.397389351849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45985.397389351849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45985.397389351849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45985.397389351849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281.91667175925249</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v>45984.493113425924</v>
      </c>
      <c r="G3" s="96">
        <f ca="1">IFERROR(NOW()-F3,"")</f>
        <v>0.90427592592459405</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4</v>
      </c>
      <c r="D4" s="91" t="s">
        <v>30442</v>
      </c>
      <c r="E4" s="94" t="s">
        <v>39021</v>
      </c>
      <c r="F4" s="95">
        <v>45985.345011574071</v>
      </c>
      <c r="G4" s="96">
        <f t="shared" ref="G4:G32" ca="1" si="0">IFERROR(NOW()-F4,"")</f>
        <v>5.2377777778019663E-2</v>
      </c>
      <c r="H4" s="95">
        <v>45985.340162037035</v>
      </c>
      <c r="I4" s="113" t="str">
        <f>IFERROR(VLOOKUP(D4,DB!A:F,6,0),"")</f>
        <v>SCECO</v>
      </c>
      <c r="J4" s="113" t="str">
        <f>IFERROR(VLOOKUP(D4,DB!A:G,7,0),"")</f>
        <v>Dead</v>
      </c>
      <c r="K4" s="97" t="s">
        <v>39118</v>
      </c>
      <c r="L4" s="91" t="str">
        <f>IFERROR(VLOOKUP(D4,DB!A:I,9,0),"")</f>
        <v>Latis</v>
      </c>
    </row>
    <row r="5" spans="1:16" ht="15" customHeight="1">
      <c r="A5" s="113" t="s">
        <v>39119</v>
      </c>
      <c r="B5" s="113" t="str">
        <f>IFERROR(VLOOKUP(D5,DB!A:K,11,0),"")</f>
        <v>R4</v>
      </c>
      <c r="C5" s="93">
        <v>1</v>
      </c>
      <c r="D5" s="91" t="s">
        <v>28745</v>
      </c>
      <c r="E5" s="94" t="s">
        <v>39021</v>
      </c>
      <c r="F5" s="95"/>
      <c r="G5" s="96">
        <f t="shared" ca="1" si="0"/>
        <v>45985.397389351849</v>
      </c>
      <c r="H5" s="95">
        <v>45985.363194444442</v>
      </c>
      <c r="I5" s="113" t="str">
        <f>IFERROR(VLOOKUP(D5,DB!A:F,6,0),"")</f>
        <v>SCECO</v>
      </c>
      <c r="J5" s="113" t="str">
        <f>IFERROR(VLOOKUP(D5,DB!A:G,7,0),"")</f>
        <v>Good</v>
      </c>
      <c r="K5" s="97" t="s">
        <v>39120</v>
      </c>
      <c r="L5" s="91" t="str">
        <f>IFERROR(VLOOKUP(D5,DB!A:I,9,0),"")</f>
        <v>Latis</v>
      </c>
    </row>
    <row r="6" spans="1:16" ht="15" customHeight="1">
      <c r="A6" s="113" t="s">
        <v>39119</v>
      </c>
      <c r="B6" s="113" t="str">
        <f>IFERROR(VLOOKUP(D6,DB!A:K,11,0),"")</f>
        <v>R4</v>
      </c>
      <c r="C6" s="93">
        <v>1</v>
      </c>
      <c r="D6" s="91" t="s">
        <v>35964</v>
      </c>
      <c r="E6" s="94" t="s">
        <v>39021</v>
      </c>
      <c r="F6" s="95"/>
      <c r="G6" s="96">
        <f t="shared" ca="1" si="0"/>
        <v>45985.397389351849</v>
      </c>
      <c r="H6" s="95">
        <v>45985.363194444442</v>
      </c>
      <c r="I6" s="113" t="str">
        <f>IFERROR(VLOOKUP(D6,DB!A:F,6,0),"")</f>
        <v>SCECO</v>
      </c>
      <c r="J6" s="113" t="str">
        <f>IFERROR(VLOOKUP(D6,DB!A:G,7,0),"")</f>
        <v>Dead</v>
      </c>
      <c r="K6" s="97" t="s">
        <v>39120</v>
      </c>
      <c r="L6" s="91" t="str">
        <f>IFERROR(VLOOKUP(D6,DB!A:I,9,0),"")</f>
        <v>Latis</v>
      </c>
    </row>
    <row r="7" spans="1:16" s="98" customFormat="1" ht="15" customHeight="1">
      <c r="A7" s="113" t="s">
        <v>39119</v>
      </c>
      <c r="B7" s="113" t="str">
        <f>IFERROR(VLOOKUP(D7,DB!A:K,11,0),"")</f>
        <v>R4</v>
      </c>
      <c r="C7" s="93">
        <v>1</v>
      </c>
      <c r="D7" s="91" t="s">
        <v>7007</v>
      </c>
      <c r="E7" s="94" t="s">
        <v>39021</v>
      </c>
      <c r="F7" s="95"/>
      <c r="G7" s="96">
        <f ca="1">IFERROR(NOW()-F7,"")</f>
        <v>45985.397389351849</v>
      </c>
      <c r="H7" s="95">
        <v>45985.356944444444</v>
      </c>
      <c r="I7" s="113" t="str">
        <f>IFERROR(VLOOKUP(D7,DB!A:F,6,0),"")</f>
        <v>SCECO</v>
      </c>
      <c r="J7" s="113" t="str">
        <f>IFERROR(VLOOKUP(D7,DB!A:G,7,0),"")</f>
        <v>Good</v>
      </c>
      <c r="K7" s="97" t="s">
        <v>39120</v>
      </c>
      <c r="L7" s="91" t="str">
        <f>IFERROR(VLOOKUP(D7,DB!A:I,9,0),"")</f>
        <v>Zain</v>
      </c>
    </row>
    <row r="8" spans="1:16" ht="15" customHeight="1">
      <c r="A8" s="113" t="s">
        <v>39121</v>
      </c>
      <c r="B8" s="113" t="str">
        <f>IFERROR(VLOOKUP(D8,DB!A:K,11,0),"")</f>
        <v>R4</v>
      </c>
      <c r="C8" s="93">
        <v>1</v>
      </c>
      <c r="D8" s="91" t="s">
        <v>37635</v>
      </c>
      <c r="E8" s="94" t="s">
        <v>39021</v>
      </c>
      <c r="F8" s="95">
        <v>45985.358900462961</v>
      </c>
      <c r="G8" s="96">
        <f t="shared" ca="1" si="0"/>
        <v>3.8488888887513895E-2</v>
      </c>
      <c r="H8" s="95">
        <v>45985.352777777778</v>
      </c>
      <c r="I8" s="113" t="str">
        <f>IFERROR(VLOOKUP(D8,DB!A:F,6,0),"")</f>
        <v>SCECO</v>
      </c>
      <c r="J8" s="113" t="str">
        <f>IFERROR(VLOOKUP(D8,DB!A:G,7,0),"")</f>
        <v>Dead</v>
      </c>
      <c r="K8" s="97" t="s">
        <v>39120</v>
      </c>
      <c r="L8" s="91" t="str">
        <f>IFERROR(VLOOKUP(D8,DB!A:I,9,0),"")</f>
        <v>Latis</v>
      </c>
    </row>
    <row r="9" spans="1:16" ht="15" customHeight="1">
      <c r="A9" s="113" t="s">
        <v>39122</v>
      </c>
      <c r="B9" s="113" t="str">
        <f>IFERROR(VLOOKUP(D9,DB!A:K,11,0),"")</f>
        <v>R4</v>
      </c>
      <c r="C9" s="93">
        <v>1</v>
      </c>
      <c r="D9" s="91" t="s">
        <v>29421</v>
      </c>
      <c r="E9" s="94" t="s">
        <v>39021</v>
      </c>
      <c r="F9" s="95">
        <v>45985.355081018519</v>
      </c>
      <c r="G9" s="96">
        <f t="shared" ca="1" si="0"/>
        <v>4.2308333329856396E-2</v>
      </c>
      <c r="H9" s="95">
        <v>45985.348611111112</v>
      </c>
      <c r="I9" s="113" t="str">
        <f>IFERROR(VLOOKUP(D9,DB!A:F,6,0),"")</f>
        <v>SCECO</v>
      </c>
      <c r="J9" s="113" t="str">
        <f>IFERROR(VLOOKUP(D9,DB!A:G,7,0),"")</f>
        <v>Vandalized</v>
      </c>
      <c r="K9" s="97" t="s">
        <v>39120</v>
      </c>
      <c r="L9" s="91" t="str">
        <f>IFERROR(VLOOKUP(D9,DB!A:I,9,0),"")</f>
        <v>Latis</v>
      </c>
    </row>
    <row r="10" spans="1:16" ht="15" customHeight="1">
      <c r="A10" s="113" t="s">
        <v>39119</v>
      </c>
      <c r="B10" s="113" t="str">
        <f>IFERROR(VLOOKUP(D10,DB!A:K,11,0),"")</f>
        <v>R4</v>
      </c>
      <c r="C10" s="93">
        <v>3</v>
      </c>
      <c r="D10" s="91" t="s">
        <v>35116</v>
      </c>
      <c r="E10" s="94" t="s">
        <v>39021</v>
      </c>
      <c r="F10" s="95"/>
      <c r="G10" s="96">
        <f t="shared" ca="1" si="0"/>
        <v>45985.397389351849</v>
      </c>
      <c r="H10" s="95">
        <v>45985.354861111111</v>
      </c>
      <c r="I10" s="113" t="str">
        <f>IFERROR(VLOOKUP(D10,DB!A:F,6,0),"")</f>
        <v>SCECO</v>
      </c>
      <c r="J10" s="113" t="str">
        <f>IFERROR(VLOOKUP(D10,DB!A:G,7,0),"")</f>
        <v>No BB Shifted</v>
      </c>
      <c r="K10" s="97" t="s">
        <v>39123</v>
      </c>
      <c r="L10" s="91" t="str">
        <f>IFERROR(VLOOKUP(D10,DB!A:I,9,0),"")</f>
        <v>Latis</v>
      </c>
    </row>
    <row r="11" spans="1:16" ht="15" customHeight="1">
      <c r="A11" s="113"/>
      <c r="B11" s="113" t="str">
        <f>IFERROR(VLOOKUP(D11,DB!A:K,11,0),"")</f>
        <v/>
      </c>
      <c r="C11" s="93"/>
      <c r="D11" s="91"/>
      <c r="E11" s="94"/>
      <c r="F11" s="95"/>
      <c r="G11" s="96">
        <f t="shared" ca="1" si="0"/>
        <v>45985.397389351849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45985.397389351849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45985.397389351849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45985.397389351849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45985.397389351849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45985.397389351849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45985.397389351849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45985.397389351849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45985.397389351849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45985.397389351849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45985.397389351849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45985.397389351849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45985.397389351849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45985.397389351849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45985.397389351849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45985.397389351849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45985.397389351849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45985.397389351849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45985.397389351849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45985.397389351849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45985.397389351849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45985.397389351849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ref="G33:G96" ca="1" si="1">IFERROR(NOW()-F33,"")</f>
        <v>45985.397389351849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45985.397389351849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45985.397389351849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45985.397389351849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45985.397389351849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45985.397389351849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45985.397389351849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45985.397389351849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45985.397389351849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45985.397389351849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45985.397389351849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45985.397389351849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45985.397389351849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45985.397389351849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45985.397389351849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45985.397389351849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45985.397389351849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45985.397389351849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45985.397389351849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45985.397389351849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45985.397389351849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45985.397389351849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45985.397389351849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45985.397389351849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45985.397389351849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45985.397389351849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45985.397389351849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45985.397389351849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45985.397389351849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45985.397389351849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45985.397389351849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45985.397389351849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45985.397389351849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45985.397389351849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45985.397389351849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45985.397389351849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45985.397389351849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45985.397389351849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45985.397389351849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45985.397389351849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45985.397389351849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45985.397389351849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45985.397389351849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45985.397389351849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45985.397389351849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45985.397389351849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45985.397389351849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45985.397389351849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45985.397389351849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45985.397389351849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45985.397389351849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45985.397389351849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45985.397389351849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45985.397389351849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45985.397389351849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45985.397389351849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45985.397389351849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45985.397389351849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45985.397389351849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45985.397389351849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45985.397389351849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45985.397389351849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45985.397389351849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45985.397389351849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ref="G97:G160" ca="1" si="2">IFERROR(NOW()-F97,"")</f>
        <v>45985.397389351849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45985.397389351849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45985.397389351849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45985.397389351849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45985.397389351849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45985.397389351849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45985.397389351849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45985.397389351849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45985.397389351849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45985.397389351849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45985.397389351849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45985.397389351849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45985.397389351849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45985.397389351849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45985.397389351849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45985.397389351849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45985.397389351849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45985.397389351849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45985.397389351849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45985.397389351849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45985.397389351849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45985.397389351849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45985.397389351849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45985.397389351849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45985.397389351849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45985.397389351849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45985.397389351849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45985.397389351849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45985.397389351849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45985.397389351849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45985.397389351849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45985.397389351849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45985.397389351849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45985.397389351849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45985.397389351849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45985.397389351849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45985.397389351849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45985.397389351849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45985.397389351849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45985.397389351849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45985.397389351849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45985.397389351849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45985.397389351849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45985.397389351849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45985.397389351849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45985.397389351849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45985.397389351849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45985.397389351849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45985.397389351849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45985.397389351849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45985.397389351849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45985.397389351849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45985.397389351849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45985.397389351849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45985.397389351849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45985.397389351849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45985.397389351849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45985.397389351849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45985.397389351849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45985.397389351849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45985.397389351849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45985.397389351849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45985.397389351849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45985.397389351849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ref="G161:G224" ca="1" si="3">IFERROR(NOW()-F161,"")</f>
        <v>45985.397389351849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45985.397389351849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45985.397389351849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45985.397389351849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45985.397389351849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45985.397389351849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45985.397389351849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45985.397389351849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45985.397389351849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45985.397389351849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45985.397389351849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45985.397389351849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45985.397389351849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45985.397389351849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45985.397389351849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45985.397389351849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45985.397389351849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45985.397389351849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45985.397389351849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45985.397389351849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45985.397389351849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45985.397389351849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45985.397389351849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45985.397389351849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45985.397389351849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45985.397389351849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45985.397389351849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45985.397389351849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45985.397389351849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45985.397389351849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45985.397389351849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45985.397389351849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45985.397389351849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45985.397389351849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45985.397389351849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45985.397389351849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45985.397389351849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45985.397389351849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45985.397389351849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45985.397389351849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45985.397389351849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45985.397389351849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45985.397389351849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45985.397389351849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45985.397389351849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45985.397389351849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45985.397389351849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45985.397389351849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45985.397389351849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45985.397389351849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45985.397389351849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45985.397389351849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45985.397389351849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45985.397389351849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45985.397389351849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45985.397389351849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45985.397389351849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45985.397389351849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45985.397389351849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45985.397389351849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45985.397389351849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45985.397389351849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45985.397389351849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45985.397389351849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ref="G225:G288" ca="1" si="4">IFERROR(NOW()-F225,"")</f>
        <v>45985.397389351849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45985.397389351849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45985.397389351849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45985.397389351849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45985.397389351849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45985.397389351849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45985.397389351849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45985.397389351849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45985.397389351849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45985.397389351849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45985.397389351849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45985.397389351849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45985.397389351849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45985.397389351849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45985.397389351849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45985.397389351849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45985.397389351849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45985.397389351849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45985.397389351849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45985.397389351849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45985.397389351849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45985.397389351849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45985.397389351849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45985.397389351849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45985.397389351849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45985.397389351849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45985.397389351849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45985.397389351849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45985.397389351849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45985.397389351849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45985.397389351849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45985.397389351849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45985.397389351849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45985.397389351849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45985.397389351849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45985.397389351849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45985.397389351849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45985.397389351849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45985.397389351849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45985.397389351849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45985.397389351849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45985.397389351849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45985.397389351849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45985.397389351849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45985.397389351849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45985.397389351849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45985.397389351849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45985.397389351849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45985.397389351849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45985.397389351849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45985.397389351849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45985.397389351849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45985.397389351849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45985.397389351849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45985.397389351849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45985.397389351849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45985.397389351849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45985.397389351849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45985.397389351849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45985.397389351849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45985.397389351849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45985.397389351849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45985.397389351849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45985.397389351849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ref="G289:G352" ca="1" si="5">IFERROR(NOW()-F289,"")</f>
        <v>45985.397389351849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45985.397389351849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45985.397389351849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45985.397389351849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45985.397389351849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45985.397389351849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45985.397389351849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45985.397389351849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45985.397389351849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45985.397389351849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45985.397389351849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45985.397389351849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45985.397389351849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45985.397389351849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45985.397389351849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45985.397389351849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45985.397389351849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45985.397389351849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45985.397389351849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45985.397389351849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45985.397389351849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45985.397389351849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45985.397389351849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45985.397389351849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45985.397389351849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45985.397389351849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45985.397389351849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45985.397389351849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45985.397389351849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45985.397389351849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45985.397389351849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45985.397389351849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45985.397389351849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45985.397389351849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45985.397389351849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45985.397389351849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45985.397389351849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45985.397389351849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45985.397389351849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45985.397389351849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45985.397389351849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45985.397389351849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45985.397389351849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45985.397389351849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45985.397389351849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45985.397389351849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45985.397389351849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45985.397389351849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45985.397389351849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45985.397389351849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45985.397389351849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45985.397389351849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45985.397389351849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45985.397389351849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45985.397389351849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45985.397389351849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45985.397389351849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45985.397389351849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45985.397389351849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45985.397389351849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45985.397389351849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45985.397389351849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45985.397389351849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45985.397389351849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ref="G353:G398" ca="1" si="6">IFERROR(NOW()-F353,"")</f>
        <v>45985.397389351849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45985.397389351849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45985.397389351849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45985.397389351849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45985.397389351849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45985.397389351849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45985.397389351849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45985.397389351849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45985.397389351849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45985.397389351849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45985.397389351849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45985.397389351849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45985.397389351849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45985.397389351849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45985.397389351849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45985.397389351849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45985.397389351849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45985.397389351849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45985.397389351849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45985.397389351849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45985.397389351849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45985.397389351849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45985.397389351849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45985.397389351849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45985.397389351849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45985.397389351849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45985.397389351849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45985.397389351849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45985.397389351849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45985.397389351849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45985.397389351849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45985.397389351849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45985.397389351849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45985.397389351849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45985.397389351849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45985.397389351849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45985.397389351849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45985.397389351849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45985.397389351849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45985.397389351849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45985.397389351849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45985.397389351849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45985.397389351849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45985.397389351849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45985.397389351849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45985.397389351849</v>
      </c>
      <c r="H398" s="95"/>
      <c r="I398" s="113" t="str">
        <f>IFERROR(VLOOKUP(D398,DB!A:F,6,0),"")</f>
        <v/>
      </c>
      <c r="J398" s="113" t="str">
        <f>IFERROR(VLOOKUP(D398,DB!A:G,7,0),"")</f>
        <v/>
      </c>
      <c r="K398" s="97"/>
      <c r="L398" s="91" t="str">
        <f>IFERROR(VLOOKUP(D398,DB!A:I,9,0),"")</f>
        <v/>
      </c>
    </row>
  </sheetData>
  <dataValidations count="2">
    <dataValidation allowBlank="1" showInputMessage="1" showErrorMessage="1" sqref="E1" xr:uid="{A4F81451-56CC-4543-9497-104C4E44EE4B}"/>
    <dataValidation type="list" allowBlank="1" showInputMessage="1" showErrorMessage="1" sqref="E2:E39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93.565329166660376</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39024</v>
      </c>
      <c r="F3" s="38">
        <v>45926.188877314817</v>
      </c>
      <c r="G3" s="108">
        <f t="shared" ref="G3" ca="1" si="0">IFERROR(NOW()-F3,"")</f>
        <v>59.208512037032051</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39024</v>
      </c>
      <c r="F4" s="110">
        <v>45948.661111111112</v>
      </c>
      <c r="G4" s="111">
        <f t="shared" ref="G4" ca="1" si="1">IFERROR(NOW()-F4,"")</f>
        <v>36.736278240736283</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4.0240907407351187</v>
      </c>
      <c r="H5" s="122">
        <v>45981.360798611109</v>
      </c>
      <c r="I5" s="109" t="str">
        <f>IFERROR(VLOOKUP(D5,DB!A:F,6,0),"")</f>
        <v>SCECO</v>
      </c>
      <c r="J5" s="109" t="str">
        <f>IFERROR(VLOOKUP(D5,DB!A:G,7,0),"")</f>
        <v>Dead</v>
      </c>
      <c r="K5" s="109" t="s">
        <v>39131</v>
      </c>
      <c r="L5" s="109" t="str">
        <f>IFERROR(VLOOKUP(D5,DB!A:I,9,0),"")</f>
        <v>Latis</v>
      </c>
    </row>
    <row r="6" spans="1:13">
      <c r="A6" s="109"/>
      <c r="B6" s="109" t="str">
        <f>IFERROR(VLOOKUP(D6,DB!A:K,11,0),"")</f>
        <v/>
      </c>
      <c r="C6" s="109"/>
      <c r="D6" s="143"/>
      <c r="E6" s="109"/>
      <c r="F6" s="109"/>
      <c r="G6" s="111">
        <f ca="1">IFERROR(NOW()-F6,"")</f>
        <v>45985.397389351849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45985.397389351849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45985.397389351849</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45985.397389351849</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45985.397389351849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45985.397389351849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45985.397389351849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45985.397389351849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45985.397389351849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45985.397389351849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45985.397389351849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45985.397389351849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45985.397389351849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45985.397389351849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45985.397389351849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45985.397389351849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45985.397389351849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45985.397389351849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45985.397389351849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45985.397389351849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45985.397389351849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45985.397389351849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45985.397389351849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45985.397389351849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45985.397389351849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45985.397389351849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45985.397389351849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45985.397389351849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45985.397389351849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45985.397389351849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45985.397389351849</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45985.397389351849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45985.397389351849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45985.397389351849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45985.397389351849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45985.397389351849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45985.397389351849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45985.397389351849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45985.397389351849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45985.397389351849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45985.397389351849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45985.397389351849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45985.397389351849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45985.397389351849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45985.397389351849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45985.397389351849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45985.397389351849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45985.397389351849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45985.397389351849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45985.397389351849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45985.397389351849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45985.397389351849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45985.397389351849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45985.397389351849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45985.397389351849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45985.397389351849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45985.397389351849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45985.397389351849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45985.397389351849</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39132</v>
      </c>
      <c r="B2" s="145" t="str">
        <f>IFERROR(VLOOKUP(D2,DB!A:K,11,0),"")</f>
        <v>R6</v>
      </c>
      <c r="C2" s="146">
        <v>3</v>
      </c>
      <c r="D2" s="145" t="s">
        <v>37134</v>
      </c>
      <c r="E2" s="109" t="s">
        <v>39021</v>
      </c>
      <c r="F2" s="147">
        <v>45985.324467592596</v>
      </c>
      <c r="G2" s="75">
        <f ca="1">IFERROR(NOW()-F2,"-")</f>
        <v>7.2921759252494667E-2</v>
      </c>
      <c r="H2" s="147">
        <v>45985.317361111112</v>
      </c>
      <c r="I2" s="145" t="str">
        <f>IFERROR(VLOOKUP(D2,DB!A:F,6,0),"")</f>
        <v>SCECO</v>
      </c>
      <c r="J2" s="145" t="str">
        <f>IFERROR(VLOOKUP(D2,DB!A:G,7,0),"")</f>
        <v>Dead</v>
      </c>
      <c r="K2" s="148" t="s">
        <v>39133</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45985.397389351849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45985.397389351849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45985.397389351849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45985.397389351849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45985.397389351849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45985.397389351849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45985.397389351849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45985.397389351849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45985.397389351849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45985.397389351849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45985.397389351849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45985.397389351849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45985.397389351849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45985.397389351849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45985.397389351849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45985.397389351849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45985.397389351849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45985.397389351849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45985.397389351849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45985.397389351849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45985.397389351849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45985.397389351849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45985.397389351849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45985.397389351849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45985.397389351849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45985.397389351849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45985.397389351849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45985.397389351849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45985.397389351849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45985.397389351849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45985.397389351849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45985.397389351849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45985.397389351849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45985.397389351849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45985.397389351849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45985.397389351849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45985.397389351849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45985.397389351849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45985.397389351849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45985.397389351849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45985.397389351849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45985.397389351849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45985.397389351849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2025-11-24T06:33:04Z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