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04" documentId="120_S{2AC9BD13-BADA-5192-A53E-5A8FF88502F6}" xr6:coauthVersionLast="47" xr6:coauthVersionMax="47" xr10:uidLastSave="{505BC1D0-D0B6-4D10-BCBF-0F86C4FBB6D9}"/>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J3" i="4"/>
  <c r="J4" i="4"/>
  <c r="J5" i="4"/>
  <c r="J6" i="4"/>
  <c r="J7" i="4"/>
  <c r="J8" i="4"/>
  <c r="J9"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J10" i="4"/>
  <c r="J11" i="4"/>
  <c r="J12" i="4"/>
  <c r="J13" i="4"/>
  <c r="I3" i="4"/>
  <c r="I4" i="4"/>
  <c r="I5" i="4"/>
  <c r="I6" i="4"/>
  <c r="I7" i="4"/>
  <c r="I8" i="4"/>
  <c r="I9" i="4"/>
  <c r="I10" i="4"/>
  <c r="I11" i="4"/>
  <c r="I12" i="4"/>
  <c r="I13" i="4"/>
  <c r="G3" i="4"/>
  <c r="G4" i="4"/>
  <c r="G5" i="4"/>
  <c r="G6" i="4"/>
  <c r="G7" i="4"/>
  <c r="G8" i="4"/>
  <c r="G9" i="4"/>
  <c r="G10" i="4"/>
  <c r="G11" i="4"/>
  <c r="G12" i="4"/>
  <c r="G13" i="4"/>
  <c r="B3" i="4"/>
  <c r="B4" i="4"/>
  <c r="B5" i="4"/>
  <c r="B6" i="4"/>
  <c r="B7" i="4"/>
  <c r="B8" i="4"/>
  <c r="B9" i="4"/>
  <c r="B10" i="4"/>
  <c r="B11" i="4"/>
  <c r="B12" i="4"/>
  <c r="B1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<sst xmlns="http://schemas.openxmlformats.org/spreadsheetml/2006/main" count="180275" uniqueCount="39124">
  <si>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</si>
  <si>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</si>
  <si>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</si>
  <si>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</si>
  <si>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</si>
  <si>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</si>
  <si>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</si>
  <si>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</si>
  <si>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</si>
  <si>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</si>
  <si>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</si>
  <si>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</si>
  <si>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</si>
  <si>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</si>
  <si>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</si>
  <si>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</si>
  <si>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</si>
  <si>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</si>
  <si>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</si>
  <si>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</si>
  <si>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</si>
  <si>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</si>
  <si>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</si>
  <si>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</si>
  <si>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</si>
  <si>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</si>
  <si>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</si>
  <si>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</si>
  <si>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</si>
  <si>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</si>
  <si>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</si>
  <si>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</si>
  <si>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</si>
  <si>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</si>
  <si>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</si>
  <si>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</si>
  <si>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</si>
  <si>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</si>
  <si>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</si>
  <si>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</si>
  <si>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</si>
  <si>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</si>
  <si>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</si>
  <si>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</si>
  <si>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</si>
  <si>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</si>
  <si>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</si>
  <si>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</si>
  <si>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</si>
  <si>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</si>
  <si>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</si>
  <si>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</si>
  <si>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</si>
  <si>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</si>
  <si>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</si>
  <si>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</si>
  <si>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</si>
  <si>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</si>
  <si>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</si>
  <si>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</si>
  <si>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</si>
  <si>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</si>
  <si>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</si>
  <si>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</si>
  <si>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</si>
  <si>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</si>
  <si>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</si>
  <si>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</si>
  <si>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</si>
  <si>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</si>
  <si>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</si>
  <si>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</si>
  <si>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</si>
  <si>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</si>
  <si>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</si>
  <si>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</si>
  <si>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</si>
  <si>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</si>
  <si>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</si>
  <si>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</si>
  <si>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</si>
  <si>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</si>
  <si>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</si>
  <si>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</si>
  <si>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</si>
  <si>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</si>
  <si>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</si>
  <si>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</si>
  <si>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</si>
  <si>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</si>
  <si>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</si>
  <si>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</si>
  <si>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</si>
  <si>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</si>
  <si>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</si>
  <si>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</si>
  <si>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</si>
  <si>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</si>
  <si>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</si>
  <si>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</si>
  <si>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</si>
  <si>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</si>
  <si>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</si>
  <si>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</si>
  <si>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</si>
  <si>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</si>
  <si>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</si>
  <si>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</si>
  <si>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</si>
  <si>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</si>
  <si>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</si>
  <si>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</si>
  <si>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</si>
  <si>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</si>
  <si>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</si>
  <si>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</si>
  <si>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</si>
  <si>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</si>
  <si>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</si>
  <si>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</si>
  <si>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</si>
  <si>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</si>
  <si>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</si>
  <si>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</si>
  <si>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</si>
  <si>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</si>
  <si>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</si>
  <si>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</si>
  <si>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</si>
  <si>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</si>
  <si>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</si>
  <si>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</si>
  <si>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</si>
  <si>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</si>
  <si>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</si>
  <si>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</si>
  <si>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</si>
  <si>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</si>
  <si>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</si>
  <si>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</si>
  <si>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</si>
  <si>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</si>
  <si>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</si>
  <si>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</si>
  <si>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</si>
  <si>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</si>
  <si>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</si>
  <si>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</si>
  <si>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</si>
  <si>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</si>
  <si>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</si>
  <si>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</si>
  <si>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</si>
  <si>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</si>
  <si>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</si>
  <si>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</si>
  <si>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</si>
  <si>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</si>
  <si>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</si>
  <si>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</si>
  <si>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</si>
  <si>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</si>
  <si>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</si>
  <si>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</si>
  <si>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</si>
  <si>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</si>
  <si>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</si>
  <si>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</si>
  <si>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</si>
  <si>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</si>
  <si>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</si>
  <si>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</si>
  <si>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</si>
  <si>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</si>
  <si>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</si>
  <si>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</si>
  <si>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</si>
  <si>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</si>
  <si>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</si>
  <si>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</si>
  <si>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</si>
  <si>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</si>
  <si>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</si>
  <si>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</si>
  <si>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</si>
  <si>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</si>
  <si>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</si>
  <si>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</si>
  <si>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</si>
  <si>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</si>
  <si>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</si>
  <si>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</si>
  <si>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</si>
  <si>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</si>
  <si>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</si>
  <si>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</si>
  <si>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</si>
  <si>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</si>
  <si>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</si>
  <si>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</si>
  <si>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</si>
  <si>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</si>
  <si>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</si>
  <si>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</si>
  <si>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</si>
  <si>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</si>
  <si>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</si>
  <si>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</si>
  <si>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</si>
  <si>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</si>
  <si>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</si>
  <si>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</si>
  <si>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</si>
  <si>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</si>
  <si>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</si>
  <si>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</si>
  <si>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</si>
  <si>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</si>
  <si>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</si>
  <si>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</si>
  <si>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</si>
  <si>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</si>
  <si>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</si>
  <si>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</si>
  <si>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</si>
  <si>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</si>
  <si>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</si>
  <si>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</si>
  <si>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</si>
  <si>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</si>
  <si>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</si>
  <si>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</si>
  <si>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</si>
  <si>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</si>
  <si>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</si>
  <si>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</si>
  <si>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</si>
  <si>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</si>
  <si>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</si>
  <si>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</si>
  <si>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</si>
  <si>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</si>
  <si>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</si>
  <si>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</si>
  <si>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</si>
  <si>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</si>
  <si>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</si>
  <si>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</si>
  <si>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</si>
  <si>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</si>
  <si>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</si>
  <si>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</si>
  <si>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</si>
  <si>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</si>
  <si>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</si>
  <si>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</si>
  <si>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</si>
  <si>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</si>
  <si>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</si>
  <si>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</si>
  <si>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</si>
  <si>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</si>
  <si>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</si>
  <si>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</si>
  <si>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</si>
  <si>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</si>
  <si>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</si>
  <si>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</si>
  <si>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</si>
  <si>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</si>
  <si>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</si>
  <si>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</si>
  <si>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</si>
  <si>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</si>
  <si>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</si>
  <si>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</si>
  <si>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</si>
  <si>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</si>
  <si>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</si>
  <si>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</si>
  <si>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</si>
  <si>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</si>
  <si>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</si>
  <si>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</si>
  <si>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</si>
  <si>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</si>
  <si>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</si>
  <si>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</si>
  <si>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</si>
  <si>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</si>
  <si>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</si>
  <si>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</si>
  <si>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</si>
  <si>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</si>
  <si>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</si>
  <si>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</si>
  <si>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</si>
  <si>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</si>
  <si>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</si>
  <si>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</si>
  <si>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</si>
  <si>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</si>
  <si>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</si>
  <si>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</si>
  <si>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</si>
  <si>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</si>
  <si>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</si>
  <si>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</si>
  <si>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</si>
  <si>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</si>
  <si>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</si>
  <si>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</si>
  <si>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</si>
  <si>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</si>
  <si>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</si>
  <si>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</si>
  <si>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</si>
  <si>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</si>
  <si>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</si>
  <si>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</si>
  <si>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</si>
  <si>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</si>
  <si>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</si>
  <si>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</si>
  <si>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</si>
  <si>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</si>
  <si>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</si>
  <si>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</si>
  <si>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</si>
  <si>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</si>
  <si>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</si>
  <si>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</si>
  <si>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</si>
  <si>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</si>
  <si>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</si>
  <si>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</si>
  <si>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</si>
  <si>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</si>
  <si>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</si>
  <si>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</si>
  <si>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</si>
  <si>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</si>
  <si>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</si>
  <si>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</si>
  <si>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</si>
  <si>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</si>
  <si>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</si>
  <si>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</si>
  <si>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</si>
  <si>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</si>
  <si>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</si>
  <si>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</si>
  <si>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</si>
  <si>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</si>
  <si>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</si>
  <si>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</si>
  <si>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</si>
  <si>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</si>
  <si>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</si>
  <si>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</si>
  <si>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</si>
  <si>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</si>
  <si>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</si>
  <si>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</si>
  <si>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</si>
  <si>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</si>
  <si>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</si>
  <si>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</si>
  <si>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</si>
  <si>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</si>
  <si>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</si>
  <si>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</si>
  <si>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</si>
  <si>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</si>
  <si>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</si>
  <si>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</si>
  <si>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</si>
  <si>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</si>
  <si>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</si>
  <si>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</si>
  <si>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</si>
  <si>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</si>
  <si>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</si>
  <si>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</si>
  <si>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</si>
  <si>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</si>
  <si>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</si>
  <si>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</si>
  <si>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</si>
  <si>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</si>
  <si>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</si>
  <si>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</si>
  <si>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</si>
  <si>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</si>
  <si>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</si>
  <si>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</si>
  <si>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</si>
  <si>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</si>
  <si>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</si>
  <si>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</si>
  <si>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</si>
  <si>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</si>
  <si>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</si>
  <si>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</si>
  <si>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</si>
  <si>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</si>
  <si>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</si>
  <si>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</si>
  <si>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</si>
  <si>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</si>
  <si>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</si>
  <si>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</si>
  <si>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</si>
  <si>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</si>
  <si>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</si>
  <si>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</si>
  <si>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</si>
  <si>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</si>
  <si>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</si>
  <si>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</si>
  <si>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</si>
  <si>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</si>
  <si>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</si>
  <si>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</si>
  <si>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</si>
  <si>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</si>
  <si>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</si>
  <si>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</si>
  <si>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</si>
  <si>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</si>
  <si>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</si>
  <si>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</si>
  <si>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</si>
  <si>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</si>
  <si>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</si>
  <si>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</si>
  <si>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</si>
  <si>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</si>
  <si>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</si>
  <si>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</si>
  <si>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</si>
  <si>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</si>
  <si>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</si>
  <si>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</si>
  <si>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</si>
  <si>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</si>
  <si>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</si>
  <si>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</si>
  <si>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</si>
  <si>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</si>
  <si>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</si>
  <si>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</si>
  <si>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</si>
  <si>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</si>
  <si>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</si>
  <si>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</si>
  <si>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</si>
  <si>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</si>
  <si>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</si>
  <si>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</si>
  <si>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</si>
  <si>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</si>
  <si>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</si>
  <si>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</si>
  <si>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</si>
  <si>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</si>
  <si>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</si>
  <si>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</si>
  <si>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</si>
  <si>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</si>
  <si>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</si>
  <si>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</si>
  <si>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</si>
  <si>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</si>
  <si>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</si>
  <si>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</si>
  <si>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</si>
  <si>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</si>
  <si>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</si>
  <si>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</si>
  <si>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</si>
  <si>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</si>
  <si>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</si>
  <si>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</si>
  <si>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</si>
  <si>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</si>
  <si>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</si>
  <si>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</si>
  <si>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</si>
  <si>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</si>
  <si>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</si>
  <si>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</si>
  <si>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</si>
  <si>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</si>
  <si>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</si>
  <si>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</si>
  <si>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</si>
  <si>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</si>
  <si>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</si>
  <si>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</si>
  <si>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</si>
  <si>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</si>
  <si>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</si>
  <si>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</si>
  <si>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</si>
  <si>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</si>
  <si>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</si>
  <si>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</si>
  <si>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</si>
  <si>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</si>
  <si>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</si>
  <si>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</si>
  <si>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</si>
  <si>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</si>
  <si>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</si>
  <si>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</si>
  <si>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</si>
  <si>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</si>
  <si>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</si>
  <si>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</si>
  <si>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</si>
  <si>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</si>
  <si>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</si>
  <si>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</si>
  <si>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</si>
  <si>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</si>
  <si>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</si>
  <si>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</si>
  <si>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</si>
  <si>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</si>
  <si>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</si>
  <si>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</si>
  <si>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</si>
  <si>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</si>
  <si>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</si>
  <si>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</si>
  <si>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</si>
  <si>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</si>
  <si>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</si>
  <si>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</si>
  <si>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</si>
  <si>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</si>
  <si>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</si>
  <si>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</si>
  <si>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</si>
  <si>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</si>
  <si>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</si>
  <si>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</si>
  <si>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</si>
  <si>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</si>
  <si>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</si>
  <si>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</si>
  <si>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</si>
  <si>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</si>
  <si>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</si>
  <si>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</si>
  <si>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</si>
  <si>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</si>
  <si>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</si>
  <si>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</si>
  <si>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</si>
  <si>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</si>
  <si>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</si>
  <si>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</si>
  <si>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</si>
  <si>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</si>
  <si>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</si>
  <si>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</si>
  <si>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</si>
  <si>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</si>
  <si>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</si>
  <si>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</si>
  <si>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</si>
  <si>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</si>
  <si>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</si>
  <si>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</si>
  <si>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</si>
  <si>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</si>
  <si>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</si>
  <si>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</si>
  <si>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</si>
  <si>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</si>
  <si>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</si>
  <si>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</si>
  <si>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</si>
  <si>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</si>
  <si>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</si>
  <si>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</si>
  <si>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</si>
  <si>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</si>
  <si>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</si>
  <si>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</si>
  <si>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</si>
  <si>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</si>
  <si>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</si>
  <si>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</si>
  <si>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</si>
  <si>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</si>
  <si>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</si>
  <si>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</si>
  <si>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</si>
  <si>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</si>
  <si>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</si>
  <si>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</si>
  <si>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</si>
  <si>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</si>
  <si>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</si>
  <si>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</si>
  <si>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</si>
  <si>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</si>
  <si>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</si>
  <si>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</si>
  <si>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</si>
  <si>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</si>
  <si>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</si>
  <si>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</si>
  <si>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</si>
  <si>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</si>
  <si>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</si>
  <si>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</si>
  <si>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</si>
  <si>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</si>
  <si>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</si>
  <si>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</si>
  <si>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</si>
  <si>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</si>
  <si>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</si>
  <si>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</si>
  <si>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</si>
  <si>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</si>
  <si>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</si>
  <si>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</si>
  <si>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</si>
  <si>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</si>
  <si>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</si>
  <si>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</si>
  <si>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</si>
  <si>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</si>
  <si>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</si>
  <si>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</si>
  <si>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</si>
  <si>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</si>
  <si>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</si>
  <si>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</si>
  <si>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</si>
  <si>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</si>
  <si>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</si>
  <si>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</si>
  <si>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</si>
  <si>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</si>
  <si>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</si>
  <si>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</si>
  <si>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</si>
  <si>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</si>
  <si>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</si>
  <si>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</si>
  <si>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</si>
  <si>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</si>
  <si>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</si>
  <si>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</si>
  <si>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</si>
  <si>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</si>
  <si>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</si>
  <si>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</si>
  <si>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</si>
  <si>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</si>
  <si>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</si>
  <si>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</si>
  <si>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</si>
  <si>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</si>
  <si>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</si>
  <si>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</si>
  <si>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</si>
  <si>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</si>
  <si>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</si>
  <si>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</si>
  <si>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</si>
  <si>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</si>
  <si>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</si>
  <si>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</si>
  <si>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</si>
  <si>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</si>
  <si>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</si>
  <si>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</si>
  <si>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</si>
  <si>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</si>
  <si>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</si>
  <si>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</si>
  <si>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</si>
  <si>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</si>
  <si>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</si>
  <si>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</si>
  <si>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</si>
  <si>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</si>
  <si>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</si>
  <si>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</si>
  <si>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</si>
  <si>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</si>
  <si>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</si>
  <si>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</si>
  <si>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</si>
  <si>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</si>
  <si>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</si>
  <si>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</si>
  <si>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</si>
  <si>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</si>
  <si>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</si>
  <si>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</si>
  <si>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</si>
  <si>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</si>
  <si>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</si>
  <si>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</si>
  <si>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</si>
  <si>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</si>
  <si>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</si>
  <si>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</si>
  <si>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</si>
  <si>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</si>
  <si>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</si>
  <si>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</si>
  <si>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</si>
  <si>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</si>
  <si>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</si>
  <si>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</si>
  <si>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</si>
  <si>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</si>
  <si>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</si>
  <si>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</si>
  <si>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</si>
  <si>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</si>
  <si>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</si>
  <si>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</si>
  <si>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</si>
  <si>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</si>
  <si>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</si>
  <si>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</si>
  <si>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</si>
  <si>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</si>
  <si>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</si>
  <si>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</si>
  <si>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</si>
  <si>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</si>
  <si>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</si>
  <si>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</si>
  <si>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</si>
  <si>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</si>
  <si>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</si>
  <si>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</si>
  <si>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</si>
  <si>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</si>
  <si>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</si>
  <si>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</si>
  <si>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</si>
  <si>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</si>
  <si>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</si>
  <si>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</si>
  <si>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</si>
  <si>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</si>
  <si>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</si>
  <si>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</si>
  <si>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</si>
  <si>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</si>
  <si>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</si>
  <si>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</si>
  <si>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</si>
  <si>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</si>
  <si>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</si>
  <si>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</si>
  <si>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</si>
  <si>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</si>
  <si>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</si>
  <si>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</si>
  <si>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</si>
  <si>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</si>
  <si>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</si>
  <si>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</si>
  <si>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</si>
  <si>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</si>
  <si>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</si>
  <si>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</si>
  <si>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</si>
  <si>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</si>
  <si>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</si>
  <si>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</si>
  <si>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</si>
  <si>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</si>
  <si>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</si>
  <si>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</si>
  <si>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</si>
  <si>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</si>
  <si>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</si>
  <si>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</si>
  <si>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</si>
  <si>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</si>
  <si>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</si>
  <si>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</si>
  <si>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</si>
  <si>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</si>
  <si>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</si>
  <si>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</si>
  <si>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</si>
  <si>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</si>
  <si>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</si>
  <si>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</si>
  <si>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</si>
  <si>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</si>
  <si>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</si>
  <si>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</si>
  <si>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</si>
  <si>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</si>
  <si>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</si>
  <si>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</si>
  <si>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</si>
  <si>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</si>
  <si>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</si>
  <si>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</si>
  <si>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</si>
  <si>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</si>
  <si>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</si>
  <si>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</si>
  <si>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</si>
  <si>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</si>
  <si>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</si>
  <si>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</si>
  <si>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</si>
  <si>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</si>
  <si>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</si>
  <si>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</si>
  <si>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</si>
  <si>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</si>
  <si>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</si>
  <si>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</si>
  <si>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</si>
  <si>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</si>
  <si>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</si>
  <si>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</si>
  <si>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</si>
  <si>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</si>
  <si>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</si>
  <si>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</si>
  <si>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</si>
  <si>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</si>
  <si>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</si>
  <si>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</si>
  <si>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</si>
  <si>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</si>
  <si>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</si>
  <si>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</si>
  <si>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</si>
  <si>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</si>
  <si>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</si>
  <si>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</si>
  <si>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</si>
  <si>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</si>
  <si>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</si>
  <si>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</si>
  <si>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</si>
  <si>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</si>
  <si>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</si>
  <si>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</si>
  <si>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</si>
  <si>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</si>
  <si>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</si>
  <si>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</si>
  <si>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</si>
  <si>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</si>
  <si>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</si>
  <si>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</si>
  <si>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</si>
  <si>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</si>
  <si>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</si>
  <si>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</si>
  <si>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</si>
  <si>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</si>
  <si>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</si>
  <si>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</si>
  <si>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</si>
  <si>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</si>
  <si>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</si>
  <si>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</si>
  <si>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</si>
  <si>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</si>
  <si>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</si>
  <si>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</si>
  <si>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</si>
  <si>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</si>
  <si>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</si>
  <si>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</si>
  <si>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</si>
  <si>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</si>
  <si>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</si>
  <si>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</si>
  <si>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</si>
  <si>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</si>
  <si>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</si>
  <si>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</si>
  <si>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</si>
  <si>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</si>
  <si>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</si>
  <si>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</si>
  <si>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</si>
  <si>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</si>
  <si>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</si>
  <si>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</si>
  <si>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</si>
  <si>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</si>
  <si>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</si>
  <si>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</si>
  <si>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</si>
  <si>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</si>
  <si>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</si>
  <si>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</si>
  <si>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</si>
  <si>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</si>
  <si>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</si>
  <si>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</si>
  <si>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</si>
  <si>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</si>
  <si>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</si>
  <si>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</si>
  <si>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</si>
  <si>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</si>
  <si>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</si>
  <si>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</si>
  <si>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</si>
  <si>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</si>
  <si>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</si>
  <si>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</si>
  <si>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</si>
  <si>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</si>
  <si>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</si>
  <si>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</si>
  <si>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</si>
  <si>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</si>
  <si>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</si>
  <si>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</si>
  <si>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</si>
  <si>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</si>
  <si>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</si>
  <si>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</si>
  <si>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</si>
  <si>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</si>
  <si>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</si>
  <si>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</si>
  <si>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</si>
  <si>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</si>
  <si>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</si>
  <si>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</si>
  <si>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</si>
  <si>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</si>
  <si>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</si>
  <si>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</si>
  <si>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</si>
  <si>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</si>
  <si>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</si>
  <si>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</si>
  <si>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</si>
  <si>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</si>
  <si>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</si>
  <si>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</si>
  <si>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</si>
  <si>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</si>
  <si>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</si>
  <si>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</si>
  <si>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</si>
  <si>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</si>
  <si>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</si>
  <si>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</si>
  <si>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</si>
  <si>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</si>
  <si>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</si>
  <si>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</si>
  <si>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</si>
  <si>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</si>
  <si>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</si>
  <si>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</si>
  <si>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</si>
  <si>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</si>
  <si>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</si>
  <si>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</si>
  <si>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</si>
  <si>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</si>
  <si>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</si>
  <si>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</si>
  <si>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</si>
  <si>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</si>
  <si>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</si>
  <si>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</si>
  <si>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</si>
  <si>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</si>
  <si>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</si>
  <si>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</si>
  <si>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</si>
  <si>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</si>
  <si>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</si>
  <si>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</si>
  <si>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</si>
  <si>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</si>
  <si>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</si>
  <si>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</si>
  <si>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</si>
  <si>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</si>
  <si>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</si>
  <si>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</si>
  <si>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</si>
  <si>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</si>
  <si>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</si>
  <si>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</si>
  <si>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</si>
  <si>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</si>
  <si>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</si>
  <si>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</si>
  <si>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</si>
  <si>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</si>
  <si>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</si>
  <si>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</si>
  <si>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</si>
  <si>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</si>
  <si>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</si>
  <si>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</si>
  <si>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</si>
  <si>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</si>
  <si>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</si>
  <si>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</si>
  <si>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</si>
  <si>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</si>
  <si>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</si>
  <si>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</si>
  <si>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</si>
  <si>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</si>
  <si>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</si>
  <si>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</si>
  <si>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</si>
  <si>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</si>
  <si>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</si>
  <si>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</si>
  <si>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</si>
  <si>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</si>
  <si>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</si>
  <si>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</si>
  <si>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</si>
  <si>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</si>
  <si>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</si>
  <si>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</si>
  <si>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</si>
  <si>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</si>
  <si>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</si>
  <si>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</si>
  <si>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</si>
  <si>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</si>
  <si>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</si>
  <si>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</si>
  <si>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</si>
  <si>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</si>
  <si>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</si>
  <si>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</si>
  <si>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</si>
  <si>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</si>
  <si>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</si>
  <si>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</si>
  <si>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</si>
  <si>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</si>
  <si>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</si>
  <si>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</si>
  <si>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</si>
  <si>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</si>
  <si>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</si>
  <si>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</si>
  <si>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</si>
  <si>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</si>
  <si>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</si>
  <si>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</si>
  <si>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</si>
  <si>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</si>
  <si>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</si>
  <si>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</si>
  <si>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</si>
  <si>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</si>
  <si>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</si>
  <si>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</si>
  <si>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</si>
  <si>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</si>
  <si>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</si>
  <si>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</si>
  <si>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</si>
  <si>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</si>
  <si>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</si>
  <si>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</si>
  <si>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</si>
  <si>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</si>
  <si>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</si>
  <si>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</si>
  <si>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</si>
  <si>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</si>
  <si>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</si>
  <si>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</si>
  <si>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</si>
  <si>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</si>
  <si>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</si>
  <si>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</si>
  <si>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</si>
  <si>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</si>
  <si>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</si>
  <si>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</si>
  <si>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</si>
  <si>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</si>
  <si>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</si>
  <si>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</si>
  <si>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</si>
  <si>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</si>
  <si>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</si>
  <si>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</si>
  <si>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</si>
  <si>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</si>
  <si>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</si>
  <si>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</si>
  <si>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</si>
  <si>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</si>
  <si>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</si>
  <si>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</si>
  <si>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</si>
  <si>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</si>
  <si>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</si>
  <si>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</si>
  <si>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</si>
  <si>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</si>
  <si>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</si>
  <si>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</si>
  <si>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</si>
  <si>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</si>
  <si>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</si>
  <si>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</si>
  <si>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</si>
  <si>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</si>
  <si>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</si>
  <si>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</si>
  <si>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</si>
  <si>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</si>
  <si>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</si>
  <si>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</si>
  <si>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</si>
  <si>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</si>
  <si>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</si>
  <si>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</si>
  <si>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</si>
  <si>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</si>
  <si>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</si>
  <si>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</si>
  <si>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</si>
  <si>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</si>
  <si>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</si>
  <si>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</si>
  <si>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</si>
  <si>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</si>
  <si>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</si>
  <si>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</si>
  <si>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</si>
  <si>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</si>
  <si>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</si>
  <si>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</si>
  <si>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</si>
  <si>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</si>
  <si>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</si>
  <si>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</si>
  <si>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</si>
  <si>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</si>
  <si>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</si>
  <si>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</si>
  <si>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</si>
  <si>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</si>
  <si>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</si>
  <si>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</si>
  <si>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</si>
  <si>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</si>
  <si>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</si>
  <si>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</si>
  <si>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</si>
  <si>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</si>
  <si>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</si>
  <si>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</si>
  <si>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</si>
  <si>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</si>
  <si>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</si>
  <si>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</si>
  <si>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</si>
  <si>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</si>
  <si>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</si>
  <si>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</si>
  <si>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</si>
  <si>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</si>
  <si>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</si>
  <si>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</si>
  <si>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</si>
  <si>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</si>
  <si>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</si>
  <si>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</si>
  <si>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</si>
  <si>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</si>
  <si>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</si>
  <si>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</si>
  <si>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</si>
  <si>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</si>
  <si>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</si>
  <si>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</si>
  <si>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</si>
  <si>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</si>
  <si>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</si>
  <si>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</si>
  <si>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</si>
  <si>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</si>
  <si>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</si>
  <si>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</si>
  <si>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</si>
  <si>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</si>
  <si>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</si>
  <si>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</si>
  <si>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</si>
  <si>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</si>
  <si>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</si>
  <si>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</si>
  <si>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</si>
  <si>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</si>
  <si>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</si>
  <si>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</si>
  <si>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</si>
  <si>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</si>
  <si>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</si>
  <si>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</si>
  <si>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</si>
  <si>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</si>
  <si>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</si>
  <si>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</si>
  <si>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</si>
  <si>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</si>
  <si>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</si>
  <si>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</si>
  <si>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</si>
  <si>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</si>
  <si>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</si>
  <si>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</si>
  <si>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</si>
  <si>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</si>
  <si>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</si>
  <si>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</si>
  <si>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</si>
  <si>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</si>
  <si>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</si>
  <si>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</si>
  <si>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</si>
  <si>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</si>
  <si>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</si>
  <si>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</si>
  <si>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</si>
  <si>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</si>
  <si>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</si>
  <si>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</si>
  <si>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</si>
  <si>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</si>
  <si>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</si>
  <si>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</si>
  <si>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</si>
  <si>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</si>
  <si>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</si>
  <si>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</si>
  <si>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</si>
  <si>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</si>
  <si>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</si>
  <si>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</si>
  <si>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</si>
  <si>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</si>
  <si>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</si>
  <si>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</si>
  <si>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</si>
  <si>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</si>
  <si>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</si>
  <si>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</si>
  <si>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</si>
  <si>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</si>
  <si>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</si>
  <si>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</si>
  <si>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</si>
  <si>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</si>
  <si>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</si>
  <si>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</si>
  <si>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</si>
  <si>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</si>
  <si>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</si>
  <si>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</si>
  <si>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</si>
  <si>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</si>
  <si>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</si>
  <si>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</si>
  <si>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</si>
  <si>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</si>
  <si>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</si>
  <si>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</si>
  <si>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</si>
  <si>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</si>
  <si>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</si>
  <si>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</si>
  <si>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</si>
  <si>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</si>
  <si>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</si>
  <si>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</si>
  <si>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</si>
  <si>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</si>
  <si>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</si>
  <si>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</si>
  <si>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</si>
  <si>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</si>
  <si>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</si>
  <si>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</si>
  <si>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</si>
  <si>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</si>
  <si>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</si>
  <si>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</si>
  <si>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</si>
  <si>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</si>
  <si>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</si>
  <si>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</si>
  <si>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</si>
  <si>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</si>
  <si>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</si>
  <si>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</si>
  <si>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</si>
  <si>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</si>
  <si>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</si>
  <si>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</si>
  <si>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</si>
  <si>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</si>
  <si>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</si>
  <si>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</si>
  <si>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</si>
  <si>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</si>
  <si>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</si>
  <si>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</si>
  <si>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</si>
  <si>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</si>
  <si>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</si>
  <si>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</si>
  <si>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</si>
  <si>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</si>
  <si>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</si>
  <si>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</si>
  <si>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</si>
  <si>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</si>
  <si>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</si>
  <si>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</si>
  <si>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</si>
  <si>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</si>
  <si>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</si>
  <si>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</si>
  <si>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</si>
  <si>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</si>
  <si>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</si>
  <si>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</si>
  <si>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</si>
  <si>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</si>
  <si>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</si>
  <si>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</si>
  <si>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</si>
  <si>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</si>
  <si>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</si>
  <si>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</si>
  <si>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</si>
  <si>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</si>
  <si>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</si>
  <si>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</si>
  <si>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</si>
  <si>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</si>
  <si>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</si>
  <si>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</si>
  <si>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</si>
  <si>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</si>
  <si>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</si>
  <si>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</si>
  <si>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</si>
  <si>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</si>
  <si>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</si>
  <si>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</si>
  <si>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</si>
  <si>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</si>
  <si>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</si>
  <si>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</si>
  <si>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</si>
  <si>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</si>
  <si>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</si>
  <si>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</si>
  <si>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</si>
  <si>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</si>
  <si>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</si>
  <si>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</si>
  <si>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</si>
  <si>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</si>
  <si>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</si>
  <si>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</si>
  <si>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</si>
  <si>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</si>
  <si>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</si>
  <si>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</si>
  <si>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</si>
  <si>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</si>
  <si>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</si>
  <si>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</si>
  <si>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</si>
  <si>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</si>
  <si>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</si>
  <si>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</si>
  <si>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</si>
  <si>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</si>
  <si>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</si>
  <si>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</si>
  <si>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</si>
  <si>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</si>
  <si>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</si>
  <si>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</si>
  <si>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</si>
  <si>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</si>
  <si>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</si>
  <si>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</si>
  <si>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</si>
  <si>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</si>
  <si>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</si>
  <si>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</si>
  <si>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</si>
  <si>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</si>
  <si>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</si>
  <si>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</si>
  <si>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</si>
  <si>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</si>
  <si>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</si>
  <si>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</si>
  <si>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</si>
  <si>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</si>
  <si>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</si>
  <si>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</si>
  <si>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</si>
  <si>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</si>
  <si>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</si>
  <si>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</si>
  <si>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</si>
  <si>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</si>
  <si>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</si>
  <si>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</si>
  <si>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</si>
  <si>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</si>
  <si>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</si>
  <si>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</si>
  <si>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</si>
  <si>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</si>
  <si>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</si>
  <si>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</si>
  <si>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</si>
  <si>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</si>
  <si>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</si>
  <si>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</si>
  <si>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</si>
  <si>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</si>
  <si>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</si>
  <si>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</si>
  <si>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</si>
  <si>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</si>
  <si>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</si>
  <si>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</si>
  <si>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</si>
  <si>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</si>
  <si>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</si>
  <si>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</si>
  <si>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</si>
  <si>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</si>
  <si>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</si>
  <si>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</si>
  <si>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</si>
  <si>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</si>
  <si>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</si>
  <si>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</si>
  <si>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</si>
  <si>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</si>
  <si>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</si>
  <si>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</si>
  <si>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</si>
  <si>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</si>
  <si>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</si>
  <si>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</si>
  <si>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</si>
  <si>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</si>
  <si>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</si>
  <si>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</si>
  <si>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</si>
  <si>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</si>
  <si>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</si>
  <si>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</si>
  <si>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</si>
  <si>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</si>
  <si>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</si>
  <si>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</si>
  <si>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</si>
  <si>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</si>
  <si>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</si>
  <si>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</si>
  <si>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</si>
  <si>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</si>
  <si>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</si>
  <si>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</si>
  <si>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</si>
  <si>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</si>
  <si>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</si>
  <si>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</si>
  <si>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</si>
  <si>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</si>
  <si>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</si>
  <si>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</si>
  <si>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</si>
  <si>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</si>
  <si>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</si>
  <si>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</si>
  <si>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</si>
  <si>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</si>
  <si>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</si>
  <si>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</si>
  <si>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</si>
  <si>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</si>
  <si>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</si>
  <si>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</si>
  <si>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</si>
  <si>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</si>
  <si>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</si>
  <si>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</si>
  <si>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</si>
  <si>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</si>
  <si>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</si>
  <si>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</si>
  <si>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</si>
  <si>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</si>
  <si>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</si>
  <si>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</si>
  <si>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</si>
  <si>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</si>
  <si>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</si>
  <si>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</si>
  <si>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</si>
  <si>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</si>
  <si>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</si>
  <si>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</si>
  <si>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</si>
  <si>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</si>
  <si>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</si>
  <si>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</si>
  <si>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</si>
  <si>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</si>
  <si>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</si>
  <si>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</si>
  <si>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</si>
  <si>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</si>
  <si>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</si>
  <si>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</si>
  <si>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</si>
  <si>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</si>
  <si>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</si>
  <si>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</si>
  <si>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</si>
  <si>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</si>
  <si>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</si>
  <si>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</si>
  <si>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</si>
  <si>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</si>
  <si>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</si>
  <si>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</si>
  <si>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</si>
  <si>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</si>
  <si>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</si>
  <si>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</si>
  <si>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</si>
  <si>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</si>
  <si>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</si>
  <si>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</si>
  <si>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</si>
  <si>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</si>
  <si>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</si>
  <si>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</si>
  <si>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</si>
  <si>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</si>
  <si>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</si>
  <si>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</si>
  <si>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</si>
  <si>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</si>
  <si>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</si>
  <si>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</si>
  <si>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</si>
  <si>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</si>
  <si>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</si>
  <si>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</si>
  <si>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</si>
  <si>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</si>
  <si>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</si>
  <si>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</si>
  <si>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</si>
  <si>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</si>
  <si>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</si>
  <si>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</si>
  <si>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</si>
  <si>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</si>
  <si>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</si>
  <si>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</si>
  <si>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</si>
  <si>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</si>
  <si>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</si>
  <si>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</si>
  <si>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</si>
  <si>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</si>
  <si>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</si>
  <si>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</si>
  <si>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</si>
  <si>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</si>
  <si>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</si>
  <si>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</si>
  <si>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</si>
  <si>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</si>
  <si>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</si>
  <si>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</si>
  <si>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</si>
  <si>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</si>
  <si>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</si>
  <si>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</si>
  <si>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</si>
  <si>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</si>
  <si>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</si>
  <si>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</si>
  <si>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</si>
  <si>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</si>
  <si>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</si>
  <si>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</si>
  <si>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</si>
  <si>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</si>
  <si>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</si>
  <si>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</si>
  <si>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</si>
  <si>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</si>
  <si>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</si>
  <si>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</si>
  <si>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</si>
  <si>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</si>
  <si>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</si>
  <si>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</si>
  <si>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</si>
  <si>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</si>
  <si>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</si>
  <si>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</si>
  <si>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</si>
  <si>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</si>
  <si>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</si>
  <si>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</si>
  <si>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</si>
  <si>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</si>
  <si>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</si>
  <si>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</si>
  <si>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</si>
  <si>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</si>
  <si>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</si>
  <si>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</si>
  <si>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</si>
  <si>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</si>
  <si>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</si>
  <si>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</si>
  <si>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</si>
  <si>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</si>
  <si>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</si>
  <si>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</si>
  <si>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</si>
  <si>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</si>
  <si>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</si>
  <si>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</si>
  <si>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</si>
  <si>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</si>
  <si>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</si>
  <si>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</si>
  <si>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</si>
  <si>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</si>
  <si>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</si>
  <si>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</si>
  <si>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</si>
  <si>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</si>
  <si>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</si>
  <si>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</si>
  <si>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</si>
  <si>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</si>
  <si>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</si>
  <si>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</si>
  <si>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</si>
  <si>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</si>
  <si>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</si>
  <si>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</si>
  <si>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</si>
  <si>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</si>
  <si>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</si>
  <si>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</si>
  <si>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</si>
  <si>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</si>
  <si>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</si>
  <si>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</si>
  <si>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</si>
  <si>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</si>
  <si>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</si>
  <si>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</si>
  <si>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</si>
  <si>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</si>
  <si>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</si>
  <si>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</si>
  <si>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</si>
  <si>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</si>
  <si>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</si>
  <si>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</si>
  <si>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</si>
  <si>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</si>
  <si>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</si>
  <si>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</si>
  <si>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</si>
  <si>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</si>
  <si>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</si>
  <si>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</si>
  <si>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</si>
  <si>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</si>
  <si>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</si>
  <si>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</si>
  <si>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</si>
  <si>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</si>
  <si>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</si>
  <si>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</si>
  <si>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</si>
  <si>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</si>
  <si>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</si>
  <si>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</si>
  <si>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</si>
  <si>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</si>
  <si>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</si>
  <si>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</si>
  <si>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</si>
  <si>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</si>
  <si>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</si>
  <si>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</si>
  <si>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</si>
  <si>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</si>
  <si>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</si>
  <si>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</si>
  <si>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</si>
  <si>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</si>
  <si>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</si>
  <si>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</si>
  <si>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</si>
  <si>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</si>
  <si>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</si>
  <si>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</si>
  <si>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</si>
  <si>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</si>
  <si>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</si>
  <si>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</si>
  <si>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</si>
  <si>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</si>
  <si>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</si>
  <si>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</si>
  <si>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</si>
  <si>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</si>
  <si>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</si>
  <si>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</si>
  <si>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</si>
  <si>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</si>
  <si>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</si>
  <si>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</si>
  <si>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</si>
  <si>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</si>
  <si>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</si>
  <si>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</si>
  <si>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</si>
  <si>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</si>
  <si>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</si>
  <si>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</si>
  <si>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</si>
  <si>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</si>
  <si>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</si>
  <si>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</si>
  <si>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</si>
  <si>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</si>
  <si>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</si>
  <si>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</si>
  <si>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</si>
  <si>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</si>
  <si>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</si>
  <si>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</si>
  <si>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</si>
  <si>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</si>
  <si>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</si>
  <si>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</si>
  <si>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</si>
  <si>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</si>
  <si>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</si>
  <si>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</si>
  <si>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</si>
  <si>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</si>
  <si>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</si>
  <si>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</si>
  <si>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</si>
  <si>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</si>
  <si>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</si>
  <si>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</si>
  <si>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</si>
  <si>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</si>
  <si>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</si>
  <si>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</si>
  <si>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</si>
  <si>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</si>
  <si>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</si>
  <si>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</si>
  <si>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</si>
  <si>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</si>
  <si>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</si>
  <si>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</si>
  <si>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</si>
  <si>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</si>
  <si>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</si>
  <si>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</si>
  <si>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</si>
  <si>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</si>
  <si>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</si>
  <si>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</si>
  <si>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</si>
  <si>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</si>
  <si>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</si>
  <si>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</si>
  <si>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</si>
  <si>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</si>
  <si>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</si>
  <si>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</si>
  <si>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</si>
  <si>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</si>
  <si>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</si>
  <si>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</si>
  <si>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</si>
  <si>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</si>
  <si>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</si>
  <si>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</si>
  <si>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</si>
  <si>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</si>
  <si>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</si>
  <si>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</si>
  <si>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</si>
  <si>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</si>
  <si>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</si>
  <si>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</si>
  <si>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</si>
  <si>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</si>
  <si>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</si>
  <si>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</si>
  <si>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</si>
  <si>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</si>
  <si>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</si>
  <si>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</si>
  <si>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</si>
  <si>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</si>
  <si>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</si>
  <si>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</si>
  <si>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</si>
  <si>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</si>
  <si>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</si>
  <si>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</si>
  <si>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</si>
  <si>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</si>
  <si>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</si>
  <si>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</si>
  <si>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</si>
  <si>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</si>
  <si>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</si>
  <si>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</si>
  <si>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</si>
  <si>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</si>
  <si>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</si>
  <si>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</si>
  <si>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</si>
  <si>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</si>
  <si>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</si>
  <si>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</si>
  <si>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</si>
  <si>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</si>
  <si>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</si>
  <si>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</si>
  <si>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</si>
  <si>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</si>
  <si>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</si>
  <si>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</si>
  <si>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</si>
  <si>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</si>
  <si>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</si>
  <si>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</si>
  <si>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</si>
  <si>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</si>
  <si>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</si>
  <si>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</si>
  <si>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</si>
  <si>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</si>
  <si>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</si>
  <si>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</si>
  <si>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</si>
  <si>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</si>
  <si>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</si>
  <si>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</si>
  <si>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</si>
  <si>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</si>
  <si>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</si>
  <si>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</si>
  <si>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</si>
  <si>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</si>
  <si>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</si>
  <si>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</si>
  <si>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</si>
  <si>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</si>
  <si>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</si>
  <si>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</si>
  <si>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</si>
  <si>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</si>
  <si>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</si>
  <si>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</si>
  <si>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</si>
  <si>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</si>
  <si>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</si>
  <si>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</si>
  <si>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</si>
  <si>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</si>
  <si>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</si>
  <si>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</si>
  <si>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</si>
  <si>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</si>
  <si>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</si>
  <si>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</si>
  <si>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</si>
  <si>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</si>
  <si>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</si>
  <si>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</si>
  <si>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</si>
  <si>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</si>
  <si>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</si>
  <si>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</si>
  <si>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</si>
  <si>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</si>
  <si>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</si>
  <si>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</si>
  <si>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</si>
  <si>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</si>
  <si>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</si>
  <si>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</si>
  <si>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</si>
  <si>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</si>
  <si>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</si>
  <si>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</si>
  <si>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</si>
  <si>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</si>
  <si>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</si>
  <si>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</si>
  <si>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</si>
  <si>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</si>
  <si>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</si>
  <si>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</si>
  <si>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</si>
  <si>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</si>
  <si>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</si>
  <si>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</si>
  <si>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</si>
  <si>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</si>
  <si>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</si>
  <si>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</si>
  <si>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</si>
  <si>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</si>
  <si>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</si>
  <si>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</si>
  <si>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</si>
  <si>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</si>
  <si>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</si>
  <si>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</si>
  <si>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</si>
  <si>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</si>
  <si>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</si>
  <si>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</si>
  <si>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</si>
  <si>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</si>
  <si>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</si>
  <si>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</si>
  <si>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</si>
  <si>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</si>
  <si>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</si>
  <si>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</si>
  <si>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</si>
  <si>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</si>
  <si>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</si>
  <si>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</si>
  <si>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</si>
  <si>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</si>
  <si>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</si>
  <si>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</si>
  <si>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</si>
  <si>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</si>
  <si>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</si>
  <si>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</si>
  <si>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</si>
  <si>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</si>
  <si>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</si>
  <si>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</si>
  <si>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</si>
  <si>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</si>
  <si>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</si>
  <si>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</si>
  <si>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</si>
  <si>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</si>
  <si>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</si>
  <si>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</si>
  <si>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</si>
  <si>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</si>
  <si>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</si>
  <si>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</si>
  <si>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</si>
  <si>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</si>
  <si>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</si>
  <si>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</si>
  <si>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</si>
  <si>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</si>
  <si>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</si>
  <si>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</si>
  <si>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</si>
  <si>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</si>
  <si>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</si>
  <si>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</si>
  <si>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</si>
  <si>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</si>
  <si>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</si>
  <si>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</si>
  <si>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</si>
  <si>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</si>
  <si>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</si>
  <si>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</si>
  <si>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</si>
  <si>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</si>
  <si>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</si>
  <si>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</si>
  <si>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</si>
  <si>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</si>
  <si>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</si>
  <si>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</si>
  <si>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</si>
  <si>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</si>
  <si>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</si>
  <si>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</si>
  <si>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</si>
  <si>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</si>
  <si>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</si>
  <si>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</si>
  <si>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</si>
  <si>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</si>
  <si>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</si>
  <si>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</si>
  <si>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</si>
  <si>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</si>
  <si>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</si>
  <si>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</si>
  <si>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</si>
  <si>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</si>
  <si>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</si>
  <si>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</si>
  <si>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</si>
  <si>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</si>
  <si>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</si>
  <si>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</si>
  <si>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</si>
  <si>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</si>
  <si>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</si>
  <si>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</si>
  <si>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</si>
  <si>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</si>
  <si>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</si>
  <si>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</si>
  <si>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</si>
  <si>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</si>
  <si>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</si>
  <si>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</si>
  <si>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</si>
  <si>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</si>
  <si>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</si>
  <si>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</si>
  <si>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</si>
  <si>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</si>
  <si>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</si>
  <si>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</si>
  <si>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</si>
  <si>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</si>
  <si>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</si>
  <si>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</si>
  <si>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</si>
  <si>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</si>
  <si>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</si>
  <si>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</si>
  <si>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</si>
  <si>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</si>
  <si>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</si>
  <si>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</si>
  <si>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</si>
  <si>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</si>
  <si>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</si>
  <si>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</si>
  <si>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</si>
  <si>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</si>
  <si>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</si>
  <si>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</si>
  <si>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</si>
  <si>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</si>
  <si>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</si>
  <si>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</si>
  <si>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</si>
  <si>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</si>
  <si>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</si>
  <si>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</si>
  <si>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</si>
  <si>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</si>
  <si>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</si>
  <si>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</si>
  <si>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</si>
  <si>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</si>
  <si>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</si>
  <si>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</si>
  <si>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</si>
  <si>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</si>
  <si>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</si>
  <si>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</si>
  <si>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</si>
  <si>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</si>
  <si>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</si>
  <si>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</si>
  <si>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</si>
  <si>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</si>
  <si>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</si>
  <si>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</si>
  <si>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</si>
  <si>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</si>
  <si>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</si>
  <si>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</si>
  <si>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</si>
  <si>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</si>
  <si>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</si>
  <si>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</si>
  <si>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</si>
  <si>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</si>
  <si>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</si>
  <si>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</si>
  <si>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</si>
  <si>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</si>
  <si>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</si>
  <si>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</si>
  <si>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</si>
  <si>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</si>
  <si>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</si>
  <si>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</si>
  <si>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</si>
  <si>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</si>
  <si>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</si>
  <si>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</si>
  <si>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</si>
  <si>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</si>
  <si>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</si>
  <si>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</si>
  <si>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</si>
  <si>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</si>
  <si>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</si>
  <si>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</si>
  <si>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</si>
  <si>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</si>
  <si>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</si>
  <si>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</si>
  <si>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</si>
  <si>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</si>
  <si>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</si>
  <si>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</si>
  <si>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</si>
  <si>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</si>
  <si>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</si>
  <si>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</si>
  <si>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</si>
  <si>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</si>
  <si>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</si>
  <si>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</si>
  <si>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</si>
  <si>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</si>
  <si>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</si>
  <si>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</si>
  <si>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</si>
  <si>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</si>
  <si>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</si>
  <si>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</si>
  <si>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</si>
  <si>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</si>
  <si>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</si>
  <si>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</si>
  <si>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</si>
  <si>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</si>
  <si>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</si>
  <si>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</si>
  <si>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</si>
  <si>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</si>
  <si>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</si>
  <si>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</si>
  <si>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</si>
  <si>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</si>
  <si>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</si>
  <si>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</si>
  <si>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</si>
  <si>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</si>
  <si>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</si>
  <si>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</si>
  <si>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</si>
  <si>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</si>
  <si>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</si>
  <si>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</si>
  <si>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</si>
  <si>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</si>
  <si>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</si>
  <si>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</si>
  <si>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</si>
  <si>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</si>
  <si>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</si>
  <si>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</si>
  <si>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</si>
  <si>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</si>
  <si>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</si>
  <si>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</si>
  <si>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</si>
  <si>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</si>
  <si>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</si>
  <si>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</si>
  <si>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</si>
  <si>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</si>
  <si>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</si>
  <si>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</si>
  <si>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</si>
  <si>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</si>
  <si>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</si>
  <si>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</si>
  <si>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</si>
  <si>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</si>
  <si>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</si>
  <si>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</si>
  <si>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</si>
  <si>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</si>
  <si>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</si>
  <si>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</si>
  <si>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</si>
  <si>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</si>
  <si>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</si>
  <si>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</si>
  <si>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</si>
  <si>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</si>
  <si>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</si>
  <si>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</si>
  <si>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</si>
  <si>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</si>
  <si>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</si>
  <si>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</si>
  <si>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</si>
  <si>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</si>
  <si>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</si>
  <si>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</si>
  <si>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</si>
  <si>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</si>
  <si>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</si>
  <si>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</si>
  <si>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</si>
  <si>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</si>
  <si>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</si>
  <si>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</si>
  <si>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</si>
  <si>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</si>
  <si>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</si>
  <si>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</si>
  <si>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</si>
  <si>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</si>
  <si>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</si>
  <si>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</si>
  <si>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</si>
  <si>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</si>
  <si>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</si>
  <si>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</si>
  <si>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</si>
  <si>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</si>
  <si>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</si>
  <si>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</si>
  <si>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</si>
  <si>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</si>
  <si>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</si>
  <si>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</si>
  <si>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</si>
  <si>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</si>
  <si>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</si>
  <si>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</si>
  <si>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</si>
  <si>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</si>
  <si>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</si>
  <si>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</si>
  <si>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</si>
  <si>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</si>
  <si>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</si>
  <si>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</si>
  <si>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</si>
  <si>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</si>
  <si>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</si>
  <si>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</si>
  <si>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</si>
  <si>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</si>
  <si>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</si>
  <si>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</si>
  <si>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</si>
  <si>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</si>
  <si>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</si>
  <si>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</si>
  <si>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</si>
  <si>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</si>
  <si>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</si>
  <si>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</si>
  <si>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</si>
  <si>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</si>
  <si>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</si>
  <si>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</si>
  <si>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</si>
  <si>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</si>
  <si>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</si>
  <si>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</si>
  <si>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</si>
  <si>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</si>
  <si>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</si>
  <si>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</si>
  <si>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</si>
  <si>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</si>
  <si>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</si>
  <si>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</si>
  <si>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</si>
  <si>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</si>
  <si>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</si>
  <si>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</si>
  <si>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</si>
  <si>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</si>
  <si>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</si>
  <si>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</si>
  <si>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</si>
  <si>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</si>
  <si>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</si>
  <si>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</si>
  <si>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</si>
  <si>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</si>
  <si>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</si>
  <si>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</si>
  <si>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</si>
  <si>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</si>
  <si>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</si>
  <si>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</si>
  <si>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</si>
  <si>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</si>
  <si>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</si>
  <si>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</si>
  <si>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</si>
  <si>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</si>
  <si>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</si>
  <si>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</si>
  <si>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</si>
  <si>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</si>
  <si>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</si>
  <si>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</si>
  <si>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</si>
  <si>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</si>
  <si>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</si>
  <si>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</si>
  <si>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</si>
  <si>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</si>
  <si>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</si>
  <si>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</si>
  <si>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</si>
  <si>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</si>
  <si>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</si>
  <si>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</si>
  <si>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</si>
  <si>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</si>
  <si>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</si>
  <si>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</si>
  <si>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</si>
  <si>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</si>
  <si>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</si>
  <si>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</si>
  <si>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</si>
  <si>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</si>
  <si>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</si>
  <si>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</si>
  <si>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</si>
  <si>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</si>
  <si>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</si>
  <si>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</si>
  <si>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</si>
  <si>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</si>
  <si>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</si>
  <si>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</si>
  <si>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</si>
  <si>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</si>
  <si>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</si>
  <si>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</si>
  <si>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</si>
  <si>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</si>
  <si>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</si>
  <si>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</si>
  <si>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</si>
  <si>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</si>
  <si>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</si>
  <si>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</si>
  <si>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</si>
  <si>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</si>
  <si>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</si>
  <si>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</si>
  <si>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</si>
  <si>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</si>
  <si>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</si>
  <si>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</si>
  <si>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</si>
  <si>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</si>
  <si>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</si>
  <si>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</si>
  <si>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</si>
  <si>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</si>
  <si>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</si>
  <si>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</si>
  <si>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</si>
  <si>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</si>
  <si>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</si>
  <si>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</si>
  <si>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</si>
  <si>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</si>
  <si>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</si>
  <si>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</si>
  <si>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</si>
  <si>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</si>
  <si>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</si>
  <si>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</si>
  <si>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</si>
  <si>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</si>
  <si>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</si>
  <si>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</si>
  <si>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</si>
  <si>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</si>
  <si>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</si>
  <si>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</si>
  <si>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</si>
  <si>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</si>
  <si>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</si>
  <si>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</si>
  <si>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</si>
  <si>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</si>
  <si>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</si>
  <si>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</si>
  <si>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</si>
  <si>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</si>
  <si>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</si>
  <si>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</si>
  <si>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</si>
  <si>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</si>
  <si>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</si>
  <si>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</si>
  <si>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</si>
  <si>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</si>
  <si>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</si>
  <si>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</si>
  <si>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</si>
  <si>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</si>
  <si>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</si>
  <si>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</si>
  <si>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</si>
  <si>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</si>
  <si>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</si>
  <si>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</si>
  <si>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</si>
  <si>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</si>
  <si>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</si>
  <si>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</si>
  <si>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</si>
  <si>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</si>
  <si>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</si>
  <si>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</si>
  <si>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</si>
  <si>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</si>
  <si>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</si>
  <si>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</si>
  <si>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</si>
  <si>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</si>
  <si>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</si>
  <si>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</si>
  <si>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</si>
  <si>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</si>
  <si>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</si>
  <si>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</si>
  <si>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</si>
  <si>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</si>
  <si>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</si>
  <si>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</si>
  <si>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</si>
  <si>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</si>
  <si>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</si>
  <si>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</si>
  <si>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</si>
  <si>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</si>
  <si>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</si>
  <si>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</si>
  <si>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</si>
  <si>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</si>
  <si>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</si>
  <si>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</si>
  <si>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</si>
  <si>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</si>
  <si>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</si>
  <si>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</si>
  <si>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</si>
  <si>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</si>
  <si>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</si>
  <si>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</si>
  <si>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</si>
  <si>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</si>
  <si>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</si>
  <si>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</si>
  <si>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</si>
  <si>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</si>
  <si>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</si>
  <si>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</si>
  <si>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</si>
  <si>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</si>
  <si>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</si>
  <si>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</si>
  <si>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</si>
  <si>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</si>
  <si>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</si>
  <si>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</si>
  <si>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</si>
  <si>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</si>
  <si>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</si>
  <si>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</si>
  <si>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</si>
  <si>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</si>
  <si>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</si>
  <si>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</si>
  <si>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</si>
  <si>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</si>
  <si>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</si>
  <si>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</si>
  <si>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</si>
  <si>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</si>
  <si>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</si>
  <si>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</si>
  <si>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</si>
  <si>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</si>
  <si>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</si>
  <si>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</si>
  <si>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</si>
  <si>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</si>
  <si>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</si>
  <si>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</si>
  <si>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</si>
  <si>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</si>
  <si>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</si>
  <si>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</si>
  <si>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</si>
  <si>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</si>
  <si>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</si>
  <si>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</si>
  <si>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</si>
  <si>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</si>
  <si>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</si>
  <si>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</si>
  <si>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</si>
  <si>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</si>
  <si>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</si>
  <si>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</si>
  <si>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</si>
  <si>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</si>
  <si>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</si>
  <si>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</si>
  <si>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</si>
  <si>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</si>
  <si>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</si>
  <si>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</si>
  <si>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</si>
  <si>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</si>
  <si>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</si>
  <si>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</si>
  <si>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</si>
  <si>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</si>
  <si>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</si>
  <si>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</si>
  <si>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</si>
  <si>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</si>
  <si>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</si>
  <si>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</si>
  <si>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</si>
  <si>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</si>
  <si>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</si>
  <si>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</si>
  <si>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</si>
  <si>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</si>
  <si>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</si>
  <si>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</si>
  <si>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</si>
  <si>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</si>
  <si>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</si>
  <si>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</si>
  <si>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</si>
  <si>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</si>
  <si>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</si>
  <si>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</si>
  <si>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</si>
  <si>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</si>
  <si>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</si>
  <si>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</si>
  <si>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</si>
  <si>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</si>
  <si>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</si>
  <si>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</si>
  <si>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</si>
  <si>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</si>
  <si>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</si>
  <si>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</si>
  <si>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</si>
  <si>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</si>
  <si>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</si>
  <si>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</si>
  <si>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</si>
  <si>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</si>
  <si>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</si>
  <si>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</si>
  <si>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</si>
  <si>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</si>
  <si>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</si>
  <si>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</si>
  <si>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</si>
  <si>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</si>
  <si>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</si>
  <si>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</si>
  <si>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</si>
  <si>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</si>
  <si>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</si>
  <si>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</si>
  <si>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</si>
  <si>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</si>
  <si>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</si>
  <si>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</si>
  <si>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</si>
  <si>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</si>
  <si>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</si>
  <si>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</si>
  <si>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</si>
  <si>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</si>
  <si>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</si>
  <si>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</si>
  <si>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</si>
  <si>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</si>
  <si>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</si>
  <si>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</si>
  <si>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</si>
  <si>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</si>
  <si>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</si>
  <si>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</si>
  <si>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</si>
  <si>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</si>
  <si>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</si>
  <si>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</si>
  <si>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</si>
  <si>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</si>
  <si>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</si>
  <si>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</si>
  <si>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</si>
  <si>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</si>
  <si>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</si>
  <si>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</si>
  <si>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</si>
  <si>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</si>
  <si>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</si>
  <si>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</si>
  <si>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</si>
  <si>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</si>
  <si>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</si>
  <si>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</si>
  <si>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</si>
  <si>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</si>
  <si>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</si>
  <si>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</si>
  <si>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</si>
  <si>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</si>
  <si>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</si>
  <si>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</si>
  <si>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</si>
  <si>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</si>
  <si>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</si>
  <si>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</si>
  <si>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</si>
  <si>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</si>
  <si>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</si>
  <si>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</si>
  <si>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</si>
  <si>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</si>
  <si>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</si>
  <si>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</si>
  <si>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</si>
  <si>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</si>
  <si>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</si>
  <si>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</si>
  <si>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</si>
  <si>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</si>
  <si>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</si>
  <si>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</si>
  <si>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</si>
  <si>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</si>
  <si>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</si>
  <si>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</si>
  <si>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</si>
  <si>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</si>
  <si>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</si>
  <si>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</si>
  <si>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</si>
  <si>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</si>
  <si>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</si>
  <si>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</si>
  <si>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</si>
  <si>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</si>
  <si>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</si>
  <si>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</si>
  <si>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</si>
  <si>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</si>
  <si>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</si>
  <si>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</si>
  <si>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</si>
  <si>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</si>
  <si>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</si>
  <si>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</si>
  <si>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</si>
  <si>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</si>
  <si>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</si>
  <si>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</si>
  <si>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</si>
  <si>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</si>
  <si>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</si>
  <si>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</si>
  <si>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</si>
  <si>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</si>
  <si>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</si>
  <si>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</si>
  <si>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</si>
  <si>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</si>
  <si>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</si>
  <si>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</si>
  <si>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</si>
  <si>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</si>
  <si>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</si>
  <si>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</si>
  <si>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</si>
  <si>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</si>
  <si>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</si>
  <si>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</si>
  <si>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</si>
  <si>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</si>
  <si>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</si>
  <si>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</si>
  <si>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</si>
  <si>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</si>
  <si>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</si>
  <si>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</si>
  <si>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</si>
  <si>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</si>
  <si>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</si>
  <si>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</si>
  <si>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</si>
  <si>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</si>
  <si>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</si>
  <si>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</si>
  <si>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</si>
  <si>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</si>
  <si>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</si>
  <si>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</si>
  <si>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</si>
  <si>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</si>
  <si>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</si>
  <si>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</si>
  <si>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</si>
  <si>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</si>
  <si>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</si>
  <si>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</si>
  <si>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</si>
  <si>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</si>
  <si>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</si>
  <si>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</si>
  <si>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</si>
  <si>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</si>
  <si>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</si>
  <si>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</si>
  <si>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</si>
  <si>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</si>
  <si>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</si>
  <si>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</si>
  <si>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</si>
  <si>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</si>
  <si>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</si>
  <si>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</si>
  <si>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</si>
  <si>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</si>
  <si>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</si>
  <si>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</si>
  <si>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</si>
  <si>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</si>
  <si>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</si>
  <si>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</si>
  <si>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</si>
  <si>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</si>
  <si>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</si>
  <si>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</si>
  <si>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</si>
  <si>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</si>
  <si>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</si>
  <si>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</si>
  <si>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</si>
  <si>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</si>
  <si>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</si>
  <si>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</si>
  <si>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</si>
  <si>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</si>
  <si>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</si>
  <si>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</si>
  <si>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</si>
  <si>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</si>
  <si>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</si>
  <si>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</si>
  <si>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</si>
  <si>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</si>
  <si>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</si>
  <si>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</si>
  <si>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</si>
  <si>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</si>
  <si>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</si>
  <si>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</si>
  <si>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</si>
  <si>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</si>
  <si>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</si>
  <si>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</si>
  <si>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</si>
  <si>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</si>
  <si>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</si>
  <si>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</si>
  <si>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</si>
  <si>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</si>
  <si>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</si>
  <si>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</si>
  <si>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</si>
  <si>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</si>
  <si>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</si>
  <si>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</si>
  <si>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</si>
  <si>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</si>
  <si>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</si>
  <si>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</si>
  <si>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</si>
  <si>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</si>
  <si>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</si>
  <si>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</si>
  <si>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</si>
  <si>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</si>
  <si>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</si>
  <si>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</si>
  <si>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</si>
  <si>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</si>
  <si>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</si>
  <si>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</si>
  <si>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</si>
  <si>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</si>
  <si>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</si>
  <si>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</si>
  <si>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</si>
  <si>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</si>
  <si>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</si>
  <si>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</si>
  <si>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</si>
  <si>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</si>
  <si>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</si>
  <si>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</si>
  <si>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</si>
  <si>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</si>
  <si>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</si>
  <si>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</si>
  <si>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</si>
  <si>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</si>
  <si>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</si>
  <si>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</si>
  <si>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</si>
  <si>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</si>
  <si>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</si>
  <si>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</si>
  <si>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</si>
  <si>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</si>
  <si>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</si>
  <si>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</si>
  <si>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</si>
  <si>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</si>
  <si>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</si>
  <si>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</si>
  <si>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</si>
  <si>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</si>
  <si>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</si>
  <si>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</si>
  <si>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</si>
  <si>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</si>
  <si>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</si>
  <si>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</si>
  <si>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</si>
  <si>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</si>
  <si>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</si>
  <si>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</si>
  <si>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</si>
  <si>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</si>
  <si>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</si>
  <si>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</si>
  <si>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</si>
  <si>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</si>
  <si>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</si>
  <si>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</si>
  <si>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</si>
  <si>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</si>
  <si>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</si>
  <si>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</si>
  <si>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</si>
  <si>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</si>
  <si>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</si>
  <si>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</si>
  <si>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</si>
  <si>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</si>
  <si>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</si>
  <si>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</si>
  <si>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</si>
  <si>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</si>
  <si>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</si>
  <si>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</si>
  <si>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</si>
  <si>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</si>
  <si>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</si>
  <si>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</si>
  <si>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</si>
  <si>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</si>
  <si>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</si>
  <si>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</si>
  <si>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</si>
  <si>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</si>
  <si>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</si>
  <si>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</si>
  <si>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</si>
  <si>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</si>
  <si>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</si>
  <si>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</si>
  <si>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</si>
  <si>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</si>
  <si>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</si>
  <si>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</si>
  <si>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</si>
  <si>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</si>
  <si>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</si>
  <si>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</si>
  <si>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</si>
  <si>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</si>
  <si>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</si>
  <si>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</si>
  <si>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</si>
  <si>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</si>
  <si>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</si>
  <si>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</si>
  <si>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</si>
  <si>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</si>
  <si>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</si>
  <si>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</si>
  <si>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</si>
  <si>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</si>
  <si>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</si>
  <si>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</si>
  <si>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</si>
  <si>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</si>
  <si>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</si>
  <si>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</si>
  <si>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</si>
  <si>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</si>
  <si>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</si>
  <si>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</si>
  <si>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</si>
  <si>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</si>
  <si>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</si>
  <si>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</si>
  <si>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</si>
  <si>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</si>
  <si>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</si>
  <si>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</si>
  <si>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</si>
  <si>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</si>
  <si>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</si>
  <si>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</si>
  <si>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</si>
  <si>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</si>
  <si>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</si>
  <si>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</si>
  <si>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</si>
  <si>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</si>
  <si>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</si>
  <si>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</si>
  <si>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</si>
  <si>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</si>
  <si>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</si>
  <si>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</si>
  <si>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</si>
  <si>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</si>
  <si>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</si>
  <si>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</si>
  <si>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</si>
  <si>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</si>
  <si>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</si>
  <si>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</si>
  <si>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</si>
  <si>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</si>
  <si>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</si>
  <si>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</si>
  <si>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</si>
  <si>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</si>
  <si>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</si>
  <si>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</si>
  <si>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</si>
  <si>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</si>
  <si>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</si>
  <si>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</si>
  <si>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</si>
  <si>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</si>
  <si>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</si>
  <si>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</si>
  <si>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</si>
  <si>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</si>
  <si>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</si>
  <si>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</si>
  <si>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</si>
  <si>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</si>
  <si>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</si>
  <si>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</si>
  <si>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</si>
  <si>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</si>
  <si>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</si>
  <si>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</si>
  <si>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</si>
  <si>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</si>
  <si>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</si>
  <si>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</si>
  <si>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</si>
  <si>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</si>
  <si>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</si>
  <si>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</si>
  <si>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</si>
  <si>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</si>
  <si>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</si>
  <si>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</si>
  <si>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</si>
  <si>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</si>
  <si>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</si>
  <si>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</si>
  <si>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</si>
  <si>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</si>
  <si>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</si>
  <si>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</si>
  <si>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</si>
  <si>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</si>
  <si>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</si>
  <si>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</si>
  <si>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</si>
  <si>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</si>
  <si>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</si>
  <si>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</si>
  <si>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</si>
  <si>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</si>
  <si>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</si>
  <si>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</si>
  <si>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</si>
  <si>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</si>
  <si>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</si>
  <si>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</si>
  <si>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</si>
  <si>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</si>
  <si>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</si>
  <si>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</si>
  <si>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</si>
  <si>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</si>
  <si>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</si>
  <si>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</si>
  <si>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</si>
  <si>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</si>
  <si>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</si>
  <si>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</si>
  <si>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</si>
  <si>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</si>
  <si>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</si>
  <si>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</si>
  <si>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</si>
  <si>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</si>
  <si>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</si>
  <si>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</si>
  <si>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</si>
  <si>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</si>
  <si>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</si>
  <si>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</si>
  <si>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</si>
  <si>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</si>
  <si>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</si>
  <si>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</si>
  <si>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</si>
  <si>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</si>
  <si>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</si>
  <si>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</si>
  <si>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</si>
  <si>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</si>
  <si>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</si>
  <si>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</si>
  <si>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</si>
  <si>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</si>
  <si>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</si>
  <si>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</si>
  <si>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</si>
  <si>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</si>
  <si>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</si>
  <si>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</si>
  <si>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</si>
  <si>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</si>
  <si>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</si>
  <si>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</si>
  <si>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</si>
  <si>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</si>
  <si>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</si>
  <si>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</si>
  <si>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</si>
  <si>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</si>
  <si>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</si>
  <si>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</si>
  <si>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</si>
  <si>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</si>
  <si>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</si>
  <si>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</si>
  <si>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</si>
  <si>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</si>
  <si>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</si>
  <si>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</si>
  <si>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</si>
  <si>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</si>
  <si>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</si>
  <si>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</si>
  <si>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</si>
  <si>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</si>
  <si>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</si>
  <si>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</si>
  <si>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</si>
  <si>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</si>
  <si>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</si>
  <si>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</si>
  <si>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</si>
  <si>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</si>
  <si>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</si>
  <si>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</si>
  <si>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</si>
  <si>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</si>
  <si>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</si>
  <si>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</si>
  <si>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</si>
  <si>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</si>
  <si>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</si>
  <si>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</si>
  <si>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</si>
  <si>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</si>
  <si>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</si>
  <si>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</si>
  <si>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</si>
  <si>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</si>
  <si>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</si>
  <si>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</si>
  <si>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</si>
  <si>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</si>
  <si>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</si>
  <si>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</si>
  <si>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</si>
  <si>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</si>
  <si>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</si>
  <si>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</si>
  <si>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</si>
  <si>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</si>
  <si>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</si>
  <si>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</si>
  <si>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</si>
  <si>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</si>
  <si>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</si>
  <si>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</si>
  <si>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</si>
  <si>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</si>
  <si>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</si>
  <si>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</si>
  <si>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</si>
  <si>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</si>
  <si>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</si>
  <si>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</si>
  <si>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</si>
  <si>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</si>
  <si>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</si>
  <si>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</si>
  <si>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</si>
  <si>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</si>
  <si>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</si>
  <si>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</si>
  <si>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</si>
  <si>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</si>
  <si>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</si>
  <si>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</si>
  <si>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</si>
  <si>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</si>
  <si>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</si>
  <si>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</si>
  <si>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</si>
  <si>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</si>
  <si>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</si>
  <si>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</si>
  <si>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</si>
  <si>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</si>
  <si>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</si>
  <si>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</si>
  <si>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</si>
  <si>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</si>
  <si>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</si>
  <si>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</si>
  <si>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</si>
  <si>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</si>
  <si>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</si>
  <si>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</si>
  <si>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</si>
  <si>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</si>
  <si>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</si>
  <si>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</si>
  <si>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</si>
  <si>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</si>
  <si>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</si>
  <si>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</si>
  <si>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</si>
  <si>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</si>
  <si>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</si>
  <si>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</si>
  <si>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</si>
  <si>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</si>
  <si>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</si>
  <si>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</si>
  <si>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</si>
  <si>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</si>
  <si>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</si>
  <si>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</si>
  <si>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</si>
  <si>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</si>
  <si>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</si>
  <si>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</si>
  <si>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</si>
  <si>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</si>
  <si>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</si>
  <si>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</si>
  <si>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</si>
  <si>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</si>
  <si>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</si>
  <si>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</si>
  <si>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</si>
  <si>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</si>
  <si>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</si>
  <si>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</si>
  <si>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</si>
  <si>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</si>
  <si>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</si>
  <si>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</si>
  <si>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</si>
  <si>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</si>
  <si>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</si>
  <si>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</si>
  <si>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</si>
  <si>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</si>
  <si>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</si>
  <si>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</si>
  <si>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</si>
  <si>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</si>
  <si>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</si>
  <si>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</si>
  <si>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</si>
  <si>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</si>
  <si>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</si>
  <si>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</si>
  <si>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</si>
  <si>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</si>
  <si>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</si>
  <si>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</si>
  <si>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</si>
  <si>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</si>
  <si>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</si>
  <si>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</si>
  <si>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</si>
  <si>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</si>
  <si>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</si>
  <si>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</si>
  <si>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</si>
  <si>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</si>
  <si>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</si>
  <si>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</si>
  <si>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</si>
  <si>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</si>
  <si>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</si>
  <si>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</si>
  <si>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</si>
  <si>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</si>
  <si>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</si>
  <si>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</si>
  <si>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</si>
  <si>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</si>
  <si>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</si>
  <si>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</si>
  <si>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</si>
  <si>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</si>
  <si>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</si>
  <si>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</si>
  <si>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</si>
  <si>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</si>
  <si>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</si>
  <si>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</si>
  <si>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</si>
  <si>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</si>
  <si>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</si>
  <si>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</si>
  <si>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</si>
  <si>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</si>
  <si>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</si>
  <si>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</si>
  <si>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</si>
  <si>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</si>
  <si>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</si>
  <si>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</si>
  <si>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</si>
  <si>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</si>
  <si>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</si>
  <si>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</si>
  <si>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</si>
  <si>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</si>
  <si>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</si>
  <si>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</si>
  <si>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</si>
  <si>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</si>
  <si>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</si>
  <si>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</si>
  <si>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</si>
  <si>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</si>
  <si>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</si>
  <si>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</si>
  <si>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</si>
  <si>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</si>
  <si>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</si>
  <si>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</si>
  <si>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</si>
  <si>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</si>
  <si>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</si>
  <si>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</si>
  <si>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</si>
  <si>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</si>
  <si>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</si>
  <si>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</si>
  <si>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</si>
  <si>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</si>
  <si>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</si>
  <si>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</si>
  <si>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</si>
  <si>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</si>
  <si>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</si>
  <si>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</si>
  <si>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</si>
  <si>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</si>
  <si>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</si>
  <si>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</si>
  <si>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</si>
  <si>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</si>
  <si>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</si>
  <si>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</si>
  <si>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</si>
  <si>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</si>
  <si>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</si>
  <si>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</si>
  <si>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</si>
  <si>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</si>
  <si>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</si>
  <si>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</si>
  <si>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</si>
  <si>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</si>
  <si>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</si>
  <si>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</si>
  <si>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</si>
  <si>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</si>
  <si>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</si>
  <si>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</si>
  <si>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</si>
  <si>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</si>
  <si>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</si>
  <si>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</si>
  <si>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</si>
  <si>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</si>
  <si>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</si>
  <si>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</si>
  <si>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</si>
  <si>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</si>
  <si>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</si>
  <si>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</si>
  <si>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</si>
  <si>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</si>
  <si>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</si>
  <si>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</si>
  <si>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</si>
  <si>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</si>
  <si>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</si>
  <si>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</si>
  <si>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</si>
  <si>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</si>
  <si>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</si>
  <si>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</si>
  <si>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</si>
  <si>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</si>
  <si>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</si>
  <si>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</si>
  <si>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</si>
  <si>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</si>
  <si>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</si>
  <si>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</si>
  <si>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</si>
  <si>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</si>
  <si>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</si>
  <si>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</si>
  <si>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</si>
  <si>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</si>
  <si>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</si>
  <si>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</si>
  <si>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</si>
  <si>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</si>
  <si>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</si>
  <si>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</si>
  <si>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</si>
  <si>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</si>
  <si>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</si>
  <si>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</si>
  <si>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</si>
  <si>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</si>
  <si>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</si>
  <si>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</si>
  <si>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</si>
  <si>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</si>
  <si>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</si>
  <si>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</si>
  <si>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</si>
  <si>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</si>
  <si>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</si>
  <si>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</si>
  <si>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</si>
  <si>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</si>
  <si>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</si>
  <si>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</si>
  <si>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</si>
  <si>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</si>
  <si>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</si>
  <si>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</si>
  <si>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</si>
  <si>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</si>
  <si>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</si>
  <si>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</si>
  <si>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</si>
  <si>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</si>
  <si>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</si>
  <si>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</si>
  <si>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</si>
  <si>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</si>
  <si>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</si>
  <si>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</si>
  <si>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</si>
  <si>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</si>
  <si>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</si>
  <si>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</si>
  <si>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</si>
  <si>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</si>
  <si>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</si>
  <si>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</si>
  <si>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</si>
  <si>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</si>
  <si>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</si>
  <si>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</si>
  <si>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</si>
  <si>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</si>
  <si>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</si>
  <si>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</si>
  <si>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</si>
  <si>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</si>
  <si>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</si>
  <si>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</si>
  <si>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</si>
  <si>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</si>
  <si>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</si>
  <si>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</si>
  <si>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</si>
  <si>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</si>
  <si>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</si>
  <si>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</si>
  <si>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</si>
  <si>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</si>
  <si>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</si>
  <si>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</si>
  <si>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</si>
  <si>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</si>
  <si>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</si>
  <si>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</si>
  <si>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</si>
  <si>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</si>
  <si>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</si>
  <si>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</si>
  <si>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</si>
  <si>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</si>
  <si>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</si>
  <si>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</si>
  <si>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</si>
  <si>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</si>
  <si>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</si>
  <si>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</si>
  <si>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</si>
  <si>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</si>
  <si>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</si>
  <si>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</si>
  <si>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</si>
  <si>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</si>
  <si>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</si>
  <si>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</si>
  <si>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</si>
  <si>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</si>
  <si>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</si>
  <si>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</si>
  <si>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</si>
  <si>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</si>
  <si>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</si>
  <si>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</si>
  <si>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</si>
  <si>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</si>
  <si>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</si>
  <si>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</si>
  <si>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</si>
  <si>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</si>
  <si>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</si>
  <si>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</si>
  <si>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</si>
  <si>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</si>
  <si>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</si>
  <si>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</si>
  <si>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</si>
  <si>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</si>
  <si>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</si>
  <si>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</si>
  <si>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</si>
  <si>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</si>
  <si>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</si>
  <si>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</si>
  <si>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</si>
  <si>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</si>
  <si>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</si>
  <si>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</si>
  <si>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</si>
  <si>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</si>
  <si>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</si>
  <si>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</si>
  <si>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</si>
  <si>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</si>
  <si>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</si>
  <si>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</si>
  <si>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</si>
  <si>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</si>
  <si>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</si>
  <si>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</si>
  <si>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</si>
  <si>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</si>
  <si>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</si>
  <si>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</si>
  <si>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</si>
  <si>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</si>
  <si>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</si>
  <si>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</si>
  <si>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</si>
  <si>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</si>
  <si>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</si>
  <si>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</si>
  <si>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</si>
  <si>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</si>
  <si>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</si>
  <si>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</si>
  <si>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</si>
  <si>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</si>
  <si>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</si>
  <si>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</si>
  <si>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</si>
  <si>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</si>
  <si>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</si>
  <si>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</si>
  <si>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</si>
  <si>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</si>
  <si>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</si>
  <si>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</si>
  <si>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</si>
  <si>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</si>
  <si>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</si>
  <si>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</si>
  <si>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</si>
  <si>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</si>
  <si>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</si>
  <si>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</si>
  <si>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</si>
  <si>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</si>
  <si>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</si>
  <si>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</si>
  <si>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</si>
  <si>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</si>
  <si>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</si>
  <si>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</si>
  <si>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</si>
  <si>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</si>
  <si>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</si>
  <si>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</si>
  <si>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</si>
  <si>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</si>
  <si>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</si>
  <si>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</si>
  <si>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</si>
  <si>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</si>
  <si>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</si>
  <si>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</si>
  <si>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</si>
  <si>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</si>
  <si>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</si>
  <si>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</si>
  <si>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</si>
  <si>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</si>
  <si>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</si>
  <si>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</si>
  <si>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</si>
  <si>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</si>
  <si>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</si>
  <si>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</si>
  <si>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</si>
  <si>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</si>
  <si>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</si>
  <si>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</si>
  <si>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</si>
  <si>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</si>
  <si>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</si>
  <si>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</si>
  <si>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</si>
  <si>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</si>
  <si>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</si>
  <si>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</si>
  <si>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</si>
  <si>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</si>
  <si>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</si>
  <si>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</si>
  <si>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</si>
  <si>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</si>
  <si>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</si>
  <si>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</si>
  <si>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</si>
  <si>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</si>
  <si>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</si>
  <si>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</si>
  <si>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</si>
  <si>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</si>
  <si>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</si>
  <si>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</si>
  <si>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</si>
  <si>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</si>
  <si>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</si>
  <si>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</si>
  <si>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</si>
  <si>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</si>
  <si>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</si>
  <si>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</si>
  <si>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</si>
  <si>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</si>
  <si>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</si>
  <si>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</si>
  <si>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</si>
  <si>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</si>
  <si>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</si>
  <si>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</si>
  <si>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</si>
  <si>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</si>
  <si>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</si>
  <si>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</si>
  <si>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</si>
  <si>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</si>
  <si>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</si>
  <si>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</si>
  <si>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</si>
  <si>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</si>
  <si>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</si>
  <si>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</si>
  <si>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</si>
  <si>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</si>
  <si>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</si>
  <si>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</si>
  <si>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</si>
  <si>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</si>
  <si>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</si>
  <si>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</si>
  <si>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</si>
  <si>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</si>
  <si>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</si>
  <si>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</si>
  <si>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</si>
  <si>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</si>
  <si>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</si>
  <si>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</si>
  <si>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</si>
  <si>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</si>
  <si>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</si>
  <si>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</si>
  <si>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</si>
  <si>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</si>
  <si>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</si>
  <si>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</si>
  <si>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</si>
  <si>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</si>
  <si>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</si>
  <si>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</si>
  <si>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</si>
  <si>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</si>
  <si>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</si>
  <si>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</si>
  <si>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</si>
  <si>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</si>
  <si>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</si>
  <si>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</si>
  <si>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</si>
  <si>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</si>
  <si>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</si>
  <si>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</si>
  <si>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</si>
  <si>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</si>
  <si>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</si>
  <si>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</si>
  <si>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</si>
  <si>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</si>
  <si>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</si>
  <si>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</si>
  <si>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</si>
  <si>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</si>
  <si>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</si>
  <si>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</si>
  <si>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</si>
  <si>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</si>
  <si>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</si>
  <si>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</si>
  <si>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</si>
  <si>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</si>
  <si>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</si>
  <si>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</si>
  <si>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</si>
  <si>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</si>
  <si>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</si>
  <si>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</si>
  <si>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</si>
  <si>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</si>
  <si>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</si>
  <si>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</si>
  <si>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</si>
  <si>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</si>
  <si>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</si>
  <si>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</si>
  <si>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</si>
  <si>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</si>
  <si>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</si>
  <si>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</si>
  <si>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</si>
  <si>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</si>
  <si>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</si>
  <si>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</si>
  <si>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</si>
  <si>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</si>
  <si>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</si>
  <si>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</si>
  <si>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</si>
  <si>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</si>
  <si>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</si>
  <si>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</si>
  <si>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</si>
  <si>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</si>
  <si>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</si>
  <si>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</si>
  <si>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</si>
  <si>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</si>
  <si>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</si>
  <si>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</si>
  <si>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</si>
  <si>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</si>
  <si>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</si>
  <si>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</si>
  <si>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</si>
  <si>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</si>
  <si>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</si>
  <si>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</si>
  <si>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</si>
  <si>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</si>
  <si>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</si>
  <si>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</si>
  <si>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</si>
  <si>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</si>
  <si>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</si>
  <si>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</si>
  <si>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</si>
  <si>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</si>
  <si>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</si>
  <si>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</si>
  <si>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</si>
  <si>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</si>
  <si>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</si>
  <si>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</si>
  <si>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</si>
  <si>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</si>
  <si>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</si>
  <si>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</si>
  <si>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</si>
  <si>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</si>
  <si>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</si>
  <si>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</si>
  <si>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</si>
  <si>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</si>
  <si>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</si>
  <si>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</si>
  <si>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</si>
  <si>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</si>
  <si>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</si>
  <si>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</si>
  <si>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</si>
  <si>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</si>
  <si>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</si>
  <si>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</si>
  <si>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</si>
  <si>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</si>
  <si>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</si>
  <si>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</si>
  <si>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</si>
  <si>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</si>
  <si>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</si>
  <si>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</si>
  <si>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</si>
  <si>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</si>
  <si>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</si>
  <si>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</si>
  <si>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</si>
  <si>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</si>
  <si>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</si>
  <si>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</si>
  <si>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</si>
  <si>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</si>
  <si>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</si>
  <si>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</si>
  <si>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</si>
  <si>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</si>
  <si>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</si>
  <si>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</si>
  <si>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</si>
  <si>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</si>
  <si>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</si>
  <si>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</si>
  <si>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</si>
  <si>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</si>
  <si>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</si>
  <si>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</si>
  <si>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</si>
  <si>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</si>
  <si>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</si>
  <si>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</si>
  <si>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</si>
  <si>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</si>
  <si>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</si>
  <si>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</si>
  <si>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</si>
  <si>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</si>
  <si>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</si>
  <si>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</si>
  <si>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</si>
  <si>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</si>
  <si>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</si>
  <si>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</si>
  <si>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</si>
  <si>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</si>
  <si>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</si>
  <si>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</si>
  <si>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</si>
  <si>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</si>
  <si>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</si>
  <si>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</si>
  <si>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</si>
  <si>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</si>
  <si>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</si>
  <si>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</si>
  <si>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</si>
  <si>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</si>
  <si>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</si>
  <si>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</si>
  <si>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</si>
  <si>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</si>
  <si>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</si>
  <si>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</si>
  <si>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</si>
  <si>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</si>
  <si>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</si>
  <si>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</si>
  <si>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</si>
  <si>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</si>
  <si>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</si>
  <si>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</si>
  <si>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</si>
  <si>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</si>
  <si>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</si>
  <si>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</si>
  <si>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</si>
  <si>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</si>
  <si>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</si>
  <si>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</si>
  <si>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</si>
  <si>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</si>
  <si>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</si>
  <si>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</si>
  <si>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</si>
  <si>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</si>
  <si>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</si>
  <si>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</si>
  <si>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</si>
  <si>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</si>
  <si>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</si>
  <si>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</si>
  <si>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</si>
  <si>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</si>
  <si>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</si>
  <si>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</si>
  <si>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</si>
  <si>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</si>
  <si>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</si>
  <si>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</si>
  <si>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</si>
  <si>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</si>
  <si>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</si>
  <si>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</si>
  <si>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</si>
  <si>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</si>
  <si>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</si>
  <si>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</si>
  <si>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</si>
  <si>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</si>
  <si>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</si>
  <si>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</si>
  <si>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</si>
  <si>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</si>
  <si>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</si>
  <si>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</si>
  <si>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</si>
  <si>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</si>
  <si>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</si>
  <si>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</si>
  <si>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</si>
  <si>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</si>
  <si>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</si>
  <si>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</si>
  <si>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</si>
  <si>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</si>
  <si>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</si>
  <si>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</si>
  <si>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</si>
  <si>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</si>
  <si>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</si>
  <si>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</si>
  <si>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</si>
  <si>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</si>
  <si>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</si>
  <si>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</si>
  <si>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</si>
  <si>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</si>
  <si>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</si>
  <si>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</si>
  <si>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</si>
  <si>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</si>
  <si>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</si>
  <si>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</si>
  <si>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</si>
  <si>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</si>
  <si>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</si>
  <si>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</si>
  <si>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</si>
  <si>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</si>
  <si>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</si>
  <si>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</si>
  <si>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</si>
  <si>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</si>
  <si>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</si>
  <si>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</si>
  <si>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</si>
  <si>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</si>
  <si>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</si>
  <si>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</si>
  <si>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</si>
  <si>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</si>
  <si>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</si>
  <si>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</si>
  <si>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</si>
  <si>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</si>
  <si>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</si>
  <si>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</si>
  <si>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</si>
  <si>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</si>
  <si>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</si>
  <si>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</si>
  <si>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</si>
  <si>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</si>
  <si>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</si>
  <si>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</si>
  <si>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</si>
  <si>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</si>
  <si>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</si>
  <si>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</si>
  <si>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</si>
  <si>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</si>
  <si>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</si>
  <si>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</si>
  <si>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</si>
  <si>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</si>
  <si>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</si>
  <si>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</si>
  <si>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</si>
  <si>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</si>
  <si>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</si>
  <si>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</si>
  <si>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</si>
  <si>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</si>
  <si>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</si>
  <si>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</si>
  <si>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</si>
  <si>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</si>
  <si>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</si>
  <si>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</si>
  <si>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</si>
  <si>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</si>
  <si>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</si>
  <si>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</si>
  <si>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</si>
  <si>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</si>
  <si>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</si>
  <si>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</si>
  <si>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</si>
  <si>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</si>
  <si>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</si>
  <si>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</si>
  <si>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</si>
  <si>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</si>
  <si>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</si>
  <si>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</si>
  <si>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</si>
  <si>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</si>
  <si>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</si>
  <si>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</si>
  <si>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</si>
  <si>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</si>
  <si>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</si>
  <si>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</si>
  <si>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</si>
  <si>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</si>
  <si>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</si>
  <si>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</si>
  <si>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</si>
  <si>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</si>
  <si>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</si>
  <si>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</si>
  <si>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</si>
  <si>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</si>
  <si>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</si>
  <si>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</si>
  <si>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</si>
  <si>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</si>
  <si>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</si>
  <si>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</si>
  <si>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</si>
  <si>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</si>
  <si>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</si>
  <si>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</si>
  <si>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</si>
  <si>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</si>
  <si>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</si>
  <si>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</si>
  <si>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</si>
  <si>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</si>
  <si>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</si>
  <si>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</si>
  <si>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</si>
  <si>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</si>
  <si>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</si>
  <si>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</si>
  <si>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</si>
  <si>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</si>
  <si>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</si>
  <si>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</si>
  <si>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</si>
  <si>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</si>
  <si>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</si>
  <si>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</si>
  <si>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</si>
  <si>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</si>
  <si>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</si>
  <si>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</si>
  <si>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</si>
  <si>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</si>
  <si>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</si>
  <si>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</si>
  <si>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</si>
  <si>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</si>
  <si>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</si>
  <si>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</si>
  <si>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</si>
  <si>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</si>
  <si>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</si>
  <si>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</si>
  <si>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</si>
  <si>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</si>
  <si>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</si>
  <si>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</si>
  <si>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</si>
  <si>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</si>
  <si>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</si>
  <si>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</si>
  <si>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</si>
  <si>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</si>
  <si>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</si>
  <si>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</si>
  <si>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</si>
  <si>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</si>
  <si>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</si>
  <si>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</si>
  <si>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</si>
  <si>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</si>
  <si>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</si>
  <si>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</si>
  <si>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</si>
  <si>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</si>
  <si>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</si>
  <si>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</si>
  <si>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</si>
  <si>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</si>
  <si>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</si>
  <si>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</si>
  <si>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</si>
  <si>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</si>
  <si>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</si>
  <si>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</si>
  <si>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</si>
  <si>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</si>
  <si>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</si>
  <si>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</si>
  <si>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</si>
  <si>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</si>
  <si>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</si>
  <si>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</si>
  <si>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</si>
  <si>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</si>
  <si>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</si>
  <si>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</si>
  <si>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</si>
  <si>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</si>
  <si>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</si>
  <si>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</si>
  <si>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</si>
  <si>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</si>
  <si>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</si>
  <si>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</si>
  <si>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</si>
  <si>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</si>
  <si>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</si>
  <si>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</si>
  <si>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</si>
  <si>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</si>
  <si>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</si>
  <si>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</si>
  <si>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</si>
  <si>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</si>
  <si>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</si>
  <si>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</si>
  <si>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</si>
  <si>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</si>
  <si>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</si>
  <si>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</si>
  <si>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</si>
  <si>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</si>
  <si>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</si>
  <si>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</si>
  <si>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</si>
  <si>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</si>
  <si>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</si>
  <si>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</si>
  <si>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</si>
  <si>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</si>
  <si>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</si>
  <si>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</si>
  <si>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</si>
  <si>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</si>
  <si>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</si>
  <si>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</si>
  <si>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</si>
  <si>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</si>
  <si>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</si>
  <si>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</si>
  <si>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</si>
  <si>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</si>
  <si>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</si>
  <si>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</si>
  <si>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</si>
  <si>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</si>
  <si>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</si>
  <si>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</si>
  <si>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</si>
  <si>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</si>
  <si>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</si>
  <si>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</si>
  <si>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</si>
  <si>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</si>
  <si>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</si>
  <si>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</si>
  <si>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</si>
  <si>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</si>
  <si>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</si>
  <si>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</si>
  <si>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</si>
  <si>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</si>
  <si>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</si>
  <si>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</si>
  <si>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</si>
  <si>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</si>
  <si>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</si>
  <si>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</si>
  <si>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</si>
  <si>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</si>
  <si>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</si>
  <si>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</si>
  <si>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</si>
  <si>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</si>
  <si>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</si>
  <si>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</si>
  <si>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</si>
  <si>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</si>
  <si>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</si>
  <si>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</si>
  <si>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</si>
  <si>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</si>
  <si>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</si>
  <si>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</si>
  <si>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</si>
  <si>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</si>
  <si>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</si>
  <si>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</si>
  <si>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</si>
  <si>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</si>
  <si>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</si>
  <si>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</si>
  <si>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</si>
  <si>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</si>
  <si>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</si>
  <si>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</si>
  <si>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</si>
  <si>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</si>
  <si>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</si>
  <si>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</si>
  <si>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</si>
  <si>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</si>
  <si>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</si>
  <si>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</si>
  <si>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</si>
  <si>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</si>
  <si>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</si>
  <si>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</si>
  <si>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</si>
  <si>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</si>
  <si>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</si>
  <si>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</si>
  <si>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</si>
  <si>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</si>
  <si>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</si>
  <si>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</si>
  <si>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</si>
  <si>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</si>
  <si>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</si>
  <si>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</si>
  <si>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</si>
  <si>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</si>
  <si>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</si>
  <si>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</si>
  <si>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</si>
  <si>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</si>
  <si>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</si>
  <si>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</si>
  <si>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</si>
  <si>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</si>
  <si>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</si>
  <si>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</si>
  <si>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</si>
  <si>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</si>
  <si>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</si>
  <si>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</si>
  <si>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</si>
  <si>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</si>
  <si>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</si>
  <si>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</si>
  <si>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</si>
  <si>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</si>
  <si>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</si>
  <si>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</si>
  <si>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</si>
  <si>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</si>
  <si>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</si>
  <si>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</si>
  <si>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</si>
  <si>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</si>
  <si>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</si>
  <si>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</si>
  <si>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</si>
  <si>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</si>
  <si>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</si>
  <si>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</si>
  <si>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</si>
  <si>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</si>
  <si>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</si>
  <si>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</si>
  <si>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</si>
  <si>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</si>
  <si>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</si>
  <si>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</si>
  <si>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</si>
  <si>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</si>
  <si>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</si>
  <si>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</si>
  <si>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</si>
  <si>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</si>
  <si>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</si>
  <si>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</si>
  <si>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</si>
  <si>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</si>
  <si>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</si>
  <si>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</si>
  <si>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</si>
  <si>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</si>
  <si>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</si>
  <si>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</si>
  <si>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</si>
  <si>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</si>
  <si>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</si>
  <si>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</si>
  <si>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</si>
  <si>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</si>
  <si>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</si>
  <si>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</si>
  <si>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</si>
  <si>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</si>
  <si>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</si>
  <si>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</si>
  <si>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</si>
  <si>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</si>
  <si>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</si>
  <si>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</si>
  <si>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</si>
  <si>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</si>
  <si>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</si>
  <si>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</si>
  <si>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</si>
  <si>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</si>
  <si>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</si>
  <si>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</si>
  <si>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</si>
  <si>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</si>
  <si>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</si>
  <si>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</si>
  <si>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</si>
  <si>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</si>
  <si>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</si>
  <si>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</si>
  <si>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</si>
  <si>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</si>
  <si>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</si>
  <si>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</si>
  <si>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</si>
  <si>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</si>
  <si>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</si>
  <si>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</si>
  <si>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</si>
  <si>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</si>
  <si>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</si>
  <si>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</si>
  <si>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</si>
  <si>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</si>
  <si>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</si>
  <si>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</si>
  <si>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</si>
  <si>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</si>
  <si>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</si>
  <si>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</si>
  <si>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</si>
  <si>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</si>
  <si>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</si>
  <si>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</si>
  <si>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</si>
  <si>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</si>
  <si>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</si>
  <si>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</si>
  <si>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</si>
  <si>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</si>
  <si>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</si>
  <si>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</si>
  <si>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</si>
  <si>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</si>
  <si>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</si>
  <si>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</si>
  <si>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</si>
  <si>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</si>
  <si>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</si>
  <si>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</si>
  <si>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</si>
  <si>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</si>
  <si>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</si>
  <si>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</si>
  <si>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</si>
  <si>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</si>
  <si>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</si>
  <si>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</si>
  <si>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</si>
  <si>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</si>
  <si>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</si>
  <si>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</si>
  <si>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</si>
  <si>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</si>
  <si>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</si>
  <si>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</si>
  <si>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</si>
  <si>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</si>
  <si>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</si>
  <si>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</si>
  <si>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</si>
  <si>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</si>
  <si>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</si>
  <si>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</si>
  <si>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</si>
  <si>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</si>
  <si>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</si>
  <si>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</si>
  <si>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</si>
  <si>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</si>
  <si>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</si>
  <si>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</si>
  <si>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</si>
  <si>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</si>
  <si>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</si>
  <si>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</si>
  <si>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</si>
  <si>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</si>
  <si>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</si>
  <si>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</si>
  <si>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</si>
  <si>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</si>
  <si>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</si>
  <si>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</si>
  <si>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</si>
  <si>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</si>
  <si>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</si>
  <si>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</si>
  <si>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</si>
  <si>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</si>
  <si>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</si>
  <si>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</si>
  <si>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</si>
  <si>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</si>
  <si>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</si>
  <si>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</si>
  <si>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</si>
  <si>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</si>
  <si>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</si>
  <si>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</si>
  <si>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</si>
  <si>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</si>
  <si>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</si>
  <si>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</si>
  <si>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</si>
  <si>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</si>
  <si>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</si>
  <si>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</si>
  <si>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</si>
  <si>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</si>
  <si>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</si>
  <si>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</si>
  <si>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</si>
  <si>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</si>
  <si>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</si>
  <si>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</si>
  <si>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</si>
  <si>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</si>
  <si>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</si>
  <si>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</si>
  <si>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</si>
  <si>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</si>
  <si>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</si>
  <si>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</si>
  <si>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</si>
  <si>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</si>
  <si>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</si>
  <si>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</si>
  <si>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</si>
  <si>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</si>
  <si>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</si>
  <si>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</si>
  <si>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</si>
  <si>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</si>
  <si>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</si>
  <si>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</si>
  <si>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</si>
  <si>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</si>
  <si>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</si>
  <si>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</si>
  <si>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</si>
  <si>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</si>
  <si>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</si>
  <si>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</si>
  <si>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</si>
  <si>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</si>
  <si>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</si>
  <si>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</si>
  <si>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</si>
  <si>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</si>
  <si>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</si>
  <si>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</si>
  <si>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</si>
  <si>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</si>
  <si>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</si>
  <si>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</si>
  <si>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</si>
  <si>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</si>
  <si>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</si>
  <si>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</si>
  <si>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</si>
  <si>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</si>
  <si>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</si>
  <si>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</si>
  <si>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</si>
  <si>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</si>
  <si>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</si>
  <si>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</si>
  <si>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</si>
  <si>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</si>
  <si>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</si>
  <si>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</si>
  <si>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</si>
  <si>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</si>
  <si>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</si>
  <si>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</si>
  <si>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</si>
  <si>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</si>
  <si>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</si>
  <si>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</si>
  <si>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</si>
  <si>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</si>
  <si>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</si>
  <si>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</si>
  <si>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</si>
  <si>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</si>
  <si>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</si>
  <si>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</si>
  <si>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</si>
  <si>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</si>
  <si>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</si>
  <si>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</si>
  <si>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</si>
  <si>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</si>
  <si>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</si>
  <si>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</si>
  <si>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</si>
  <si>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</si>
  <si>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</si>
  <si>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</si>
  <si>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</si>
  <si>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</si>
  <si>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</si>
  <si>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</si>
  <si>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</si>
  <si>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</si>
  <si>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</si>
  <si>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</si>
  <si>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</si>
  <si>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</si>
  <si>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</si>
  <si>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</si>
  <si>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</si>
  <si>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</si>
  <si>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</si>
  <si>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</si>
  <si>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</si>
  <si>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</si>
  <si>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</si>
  <si>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</si>
  <si>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</si>
  <si>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</si>
  <si>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</si>
  <si>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</si>
  <si>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</si>
  <si>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</si>
  <si>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</si>
  <si>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</si>
  <si>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</si>
  <si>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</si>
  <si>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</si>
  <si>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</si>
  <si>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</si>
  <si>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</si>
  <si>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</si>
  <si>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</si>
  <si>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</si>
  <si>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</si>
  <si>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</si>
  <si>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</si>
  <si>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</si>
  <si>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</si>
  <si>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</si>
  <si>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</si>
  <si>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</si>
  <si>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</si>
  <si>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</si>
  <si>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</si>
  <si>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</si>
  <si>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</si>
  <si>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</si>
  <si>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</si>
  <si>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</si>
  <si>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</si>
  <si>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</si>
  <si>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</si>
  <si>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</si>
  <si>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</si>
  <si>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</si>
  <si>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</si>
  <si>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</si>
  <si>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</si>
  <si>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</si>
  <si>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</si>
  <si>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</si>
  <si>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</si>
  <si>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</si>
  <si>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</si>
  <si>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</si>
  <si>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</si>
  <si>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</si>
  <si>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</si>
  <si>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</si>
  <si>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</si>
  <si>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</si>
  <si>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</si>
  <si>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</si>
  <si>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</si>
  <si>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</si>
  <si>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</si>
  <si>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</si>
  <si>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</si>
  <si>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</si>
  <si>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</si>
  <si>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</si>
  <si>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</si>
  <si>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</si>
  <si>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</si>
  <si>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</si>
  <si>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</si>
  <si>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</si>
  <si>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</si>
  <si>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</si>
  <si>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</si>
  <si>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</si>
  <si>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</si>
  <si>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</si>
  <si>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</si>
  <si>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</si>
  <si>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</si>
  <si>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</si>
  <si>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</si>
  <si>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</si>
  <si>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</si>
  <si>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</si>
  <si>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</si>
  <si>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</si>
  <si>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</si>
  <si>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</si>
  <si>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</si>
  <si>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</si>
  <si>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</si>
  <si>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</si>
  <si>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</si>
  <si>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</si>
  <si>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</si>
  <si>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</si>
  <si>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</si>
  <si>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</si>
  <si>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</si>
  <si>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</si>
  <si>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</si>
  <si>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</si>
  <si>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</si>
  <si>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</si>
  <si>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</si>
  <si>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</si>
  <si>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</si>
  <si>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</si>
  <si>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</si>
  <si>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</si>
  <si>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</si>
  <si>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</si>
  <si>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</si>
  <si>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</si>
  <si>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</si>
  <si>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</si>
  <si>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</si>
  <si>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</si>
  <si>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</si>
  <si>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</si>
  <si>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</si>
  <si>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</si>
  <si>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</si>
  <si>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</si>
  <si>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</si>
  <si>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</si>
  <si>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</si>
  <si>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</si>
  <si>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</si>
  <si>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</si>
  <si>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</si>
  <si>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</si>
  <si>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</si>
  <si>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</si>
  <si>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</si>
  <si>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</si>
  <si>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</si>
  <si>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</si>
  <si>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</si>
  <si>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</si>
  <si>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</si>
  <si>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</si>
  <si>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</si>
  <si>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</si>
  <si>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</si>
  <si>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</si>
  <si>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</si>
  <si>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</si>
  <si>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</si>
  <si>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</si>
  <si>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</si>
  <si>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</si>
  <si>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</si>
  <si>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</si>
  <si>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</si>
  <si>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</si>
  <si>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</si>
  <si>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</si>
  <si>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</si>
  <si>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</si>
  <si>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</si>
  <si>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</si>
  <si>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</si>
  <si>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</si>
  <si>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</si>
  <si>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</si>
  <si>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</si>
  <si>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</si>
  <si>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</si>
  <si>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</si>
  <si>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</si>
  <si>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</si>
  <si>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</si>
  <si>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</si>
  <si>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</si>
  <si>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</si>
  <si>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</si>
  <si>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</si>
  <si>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</si>
  <si>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</si>
  <si>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</si>
  <si>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</si>
  <si>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</si>
  <si>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</si>
  <si>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</si>
  <si>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</si>
  <si>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</si>
  <si>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</si>
  <si>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</si>
  <si>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</si>
  <si>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</si>
  <si>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</si>
  <si>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</si>
  <si>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</si>
  <si>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</si>
  <si>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</si>
  <si>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</si>
  <si>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</si>
  <si>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</si>
  <si>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</si>
  <si>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</si>
  <si>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</si>
  <si>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</si>
  <si>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</si>
  <si>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</si>
  <si>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</si>
  <si>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</si>
  <si>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</si>
  <si>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</si>
  <si>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</si>
  <si>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</si>
  <si>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</si>
  <si>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</si>
  <si>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</si>
  <si>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</si>
  <si>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</si>
  <si>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</si>
  <si>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</si>
  <si>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</si>
  <si>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</si>
  <si>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</si>
  <si>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</si>
  <si>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</si>
  <si>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</si>
  <si>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</si>
  <si>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</si>
  <si>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</si>
  <si>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</si>
  <si>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</si>
  <si>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</si>
  <si>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</si>
  <si>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</si>
  <si>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</si>
  <si>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</si>
  <si>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</si>
  <si>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</si>
  <si>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</si>
  <si>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</si>
  <si>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</si>
  <si>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</si>
  <si>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</si>
  <si>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</si>
  <si>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</si>
  <si>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</si>
  <si>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</si>
  <si>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</si>
  <si>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</si>
  <si>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</si>
  <si>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</si>
  <si>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</si>
  <si>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</si>
  <si>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</si>
  <si>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</si>
  <si>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</si>
  <si>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</si>
  <si>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</si>
  <si>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</si>
  <si>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</si>
  <si>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</si>
  <si>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</si>
  <si>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</si>
  <si>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</si>
  <si>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</si>
  <si>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</si>
  <si>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</si>
  <si>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</si>
  <si>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</si>
  <si>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</si>
  <si>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</si>
  <si>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</si>
  <si>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</si>
  <si>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</si>
  <si>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</si>
  <si>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</si>
  <si>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</si>
  <si>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</si>
  <si>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</si>
  <si>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</si>
  <si>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</si>
  <si>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</si>
  <si>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</si>
  <si>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</si>
  <si>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</si>
  <si>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</si>
  <si>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</si>
  <si>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</si>
  <si>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</si>
  <si>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</si>
  <si>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</si>
  <si>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</si>
  <si>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</si>
  <si>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</si>
  <si>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</si>
  <si>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</si>
  <si>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</si>
  <si>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</si>
  <si>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</si>
  <si>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</si>
  <si>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</si>
  <si>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</si>
  <si>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</si>
  <si>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</si>
  <si>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</si>
  <si>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</si>
  <si>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</si>
  <si>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</si>
  <si>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</si>
  <si>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</si>
  <si>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</si>
  <si>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</si>
  <si>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</si>
  <si>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</si>
  <si>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</si>
  <si>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</si>
  <si>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</si>
  <si>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</si>
  <si>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</si>
  <si>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</si>
  <si>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</si>
  <si>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</si>
  <si>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</si>
  <si>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</si>
  <si>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</si>
  <si>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</si>
  <si>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</si>
  <si>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</si>
  <si>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</si>
  <si>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</si>
  <si>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</si>
  <si>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</si>
  <si>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</si>
  <si>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</si>
  <si>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</si>
  <si>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</si>
  <si>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</si>
  <si>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</si>
  <si>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</si>
  <si>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</si>
  <si>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</si>
  <si>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</si>
  <si>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</si>
  <si>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</si>
  <si>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</si>
  <si>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</si>
  <si>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</si>
  <si>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</si>
  <si>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</si>
  <si>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</si>
  <si>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</si>
  <si>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</si>
  <si>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</si>
  <si>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</si>
  <si>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</si>
  <si>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</si>
  <si>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</si>
  <si>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</si>
  <si>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</si>
  <si>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</si>
  <si>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</si>
  <si>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</si>
  <si>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</si>
  <si>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</si>
  <si>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</si>
  <si>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</si>
  <si>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</si>
  <si>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</si>
  <si>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</si>
  <si>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</si>
  <si>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</si>
  <si>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</si>
  <si>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</si>
  <si>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</si>
  <si>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</si>
  <si>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</si>
  <si>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</si>
  <si>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</si>
  <si>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</si>
  <si>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</si>
  <si>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</si>
  <si>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</si>
  <si>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</si>
  <si>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</si>
  <si>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</si>
  <si>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</si>
  <si>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</si>
  <si>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</si>
  <si>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</si>
  <si>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</si>
  <si>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</si>
  <si>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</si>
  <si>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</si>
  <si>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</si>
  <si>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</si>
  <si>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</si>
  <si>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</si>
  <si>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</si>
  <si>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</si>
  <si>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</si>
  <si>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</si>
  <si>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</si>
  <si>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</si>
  <si>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</si>
  <si>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</si>
  <si>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</si>
  <si>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</si>
  <si>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</si>
  <si>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</si>
  <si>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</si>
  <si>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</si>
  <si>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</si>
  <si>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</si>
  <si>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</si>
  <si>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</si>
  <si>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</si>
  <si>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</si>
  <si>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</si>
  <si>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</si>
  <si>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</si>
  <si>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</si>
  <si>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</si>
  <si>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</si>
  <si>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</si>
  <si>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</si>
  <si>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</si>
  <si>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</si>
  <si>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</si>
  <si>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</si>
  <si>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</si>
  <si>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</si>
  <si>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</si>
  <si>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</si>
  <si>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</si>
  <si>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</si>
  <si>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</si>
  <si>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</si>
  <si>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</si>
  <si>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</si>
  <si>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</si>
  <si>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</si>
  <si>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</si>
  <si>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</si>
  <si>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</si>
  <si>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</si>
  <si>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</si>
  <si>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</si>
  <si>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</si>
  <si>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</si>
  <si>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</si>
  <si>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</si>
  <si>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</si>
  <si>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</si>
  <si>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</si>
  <si>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</si>
  <si>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</si>
  <si>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</si>
  <si>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</si>
  <si>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</si>
  <si>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</si>
  <si>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</si>
  <si>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</si>
  <si>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</si>
  <si>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</si>
  <si>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</si>
  <si>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</si>
  <si>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</si>
  <si>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</si>
  <si>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</si>
  <si>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</si>
  <si>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</si>
  <si>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</si>
  <si>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</si>
  <si>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</si>
  <si>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</si>
  <si>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</si>
  <si>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</si>
  <si>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</si>
  <si>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</si>
  <si>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</si>
  <si>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</si>
  <si>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</si>
  <si>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</si>
  <si>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</si>
  <si>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</si>
  <si>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</si>
  <si>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</si>
  <si>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</si>
  <si>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</si>
  <si>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</si>
  <si>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</si>
  <si>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</si>
  <si>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</si>
  <si>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</si>
  <si>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</si>
  <si>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</si>
  <si>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</si>
  <si>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</si>
  <si>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</si>
  <si>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</si>
  <si>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</si>
  <si>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</si>
  <si>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</si>
  <si>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</si>
  <si>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</si>
  <si>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</si>
  <si>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</si>
  <si>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</si>
  <si>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</si>
  <si>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</si>
  <si>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</si>
  <si>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</si>
  <si>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</si>
  <si>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</si>
  <si>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</si>
  <si>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</si>
  <si>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</si>
  <si>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</si>
  <si>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</si>
  <si>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</si>
  <si>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</si>
  <si>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</si>
  <si>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</si>
  <si>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</si>
  <si>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</si>
  <si>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</si>
  <si>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</si>
  <si>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</si>
  <si>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</si>
  <si>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</si>
  <si>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</si>
  <si>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</si>
  <si>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</si>
  <si>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</si>
  <si>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</si>
  <si>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</si>
  <si>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</si>
  <si>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</si>
  <si>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</si>
  <si>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</si>
  <si>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</si>
  <si>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</si>
  <si>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</si>
  <si>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</si>
  <si>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</si>
  <si>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</si>
  <si>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</si>
  <si>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</si>
  <si>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</si>
  <si>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</si>
  <si>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</si>
  <si>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</si>
  <si>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</si>
  <si>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</si>
  <si>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</si>
  <si>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</si>
  <si>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</si>
  <si>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</si>
  <si>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</si>
  <si>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</si>
  <si>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</si>
  <si>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</si>
  <si>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</si>
  <si>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</si>
  <si>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</si>
  <si>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</si>
  <si>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</si>
  <si>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</si>
  <si>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</si>
  <si>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</si>
  <si>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</si>
  <si>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</si>
  <si>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</si>
  <si>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</si>
  <si>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</si>
  <si>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</si>
  <si>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</si>
  <si>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</si>
  <si>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</si>
  <si>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</si>
  <si>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</si>
  <si>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</si>
  <si>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</si>
  <si>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</si>
  <si>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</si>
  <si>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</si>
  <si>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</si>
  <si>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</si>
  <si>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</si>
  <si>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</si>
  <si>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</si>
  <si>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</si>
  <si>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</si>
  <si>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</si>
  <si>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</si>
  <si>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</si>
  <si>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</si>
  <si>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</si>
  <si>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</si>
  <si>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</si>
  <si>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</si>
  <si>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</si>
  <si>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</si>
  <si>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</si>
  <si>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</si>
  <si>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</si>
  <si>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</si>
  <si>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</si>
  <si>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</si>
  <si>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</si>
  <si>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</si>
  <si>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</si>
  <si>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</si>
  <si>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</si>
  <si>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</si>
  <si>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</si>
  <si>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</si>
  <si>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</si>
  <si>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</si>
  <si>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</si>
  <si>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</si>
  <si>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</si>
  <si>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</si>
  <si>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</si>
  <si>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</si>
  <si>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</si>
  <si>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</si>
  <si>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</si>
  <si>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</si>
  <si>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</si>
  <si>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</si>
  <si>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</si>
  <si>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</si>
  <si>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</si>
  <si>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</si>
  <si>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</si>
  <si>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</si>
  <si>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</si>
  <si>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</si>
  <si>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</si>
  <si>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</si>
  <si>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</si>
  <si>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</si>
  <si>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</si>
  <si>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</si>
  <si>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</si>
  <si>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</si>
  <si>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</si>
  <si>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</si>
  <si>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</si>
  <si>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</si>
  <si>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</si>
  <si>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</si>
  <si>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</si>
  <si>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</si>
  <si>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</si>
  <si>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</si>
  <si>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</si>
  <si>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</si>
  <si>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</si>
  <si>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</si>
  <si>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</si>
  <si>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</si>
  <si>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</si>
  <si>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</si>
  <si>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</si>
  <si>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</si>
  <si>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</si>
  <si>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</si>
  <si>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</si>
  <si>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</si>
  <si>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</si>
  <si>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</si>
  <si>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</si>
  <si>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</si>
  <si>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</si>
  <si>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</si>
  <si>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</si>
  <si>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</si>
  <si>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</si>
  <si>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</si>
  <si>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</si>
  <si>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</si>
  <si>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</si>
  <si>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</si>
  <si>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</si>
  <si>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</si>
  <si>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</si>
  <si>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</si>
  <si>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</si>
  <si>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</si>
  <si>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</si>
  <si>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</si>
  <si>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</si>
  <si>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</si>
  <si>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</si>
  <si>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</si>
  <si>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</si>
  <si>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</si>
  <si>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</si>
  <si>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</si>
  <si>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</si>
  <si>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</si>
  <si>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</si>
  <si>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</si>
  <si>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</si>
  <si>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</si>
  <si>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</si>
  <si>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</si>
  <si>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</si>
  <si>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</si>
  <si>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</si>
  <si>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</si>
  <si>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</si>
  <si>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</si>
  <si>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</si>
  <si>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</si>
  <si>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</si>
  <si>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</si>
  <si>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</si>
  <si>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</si>
  <si>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</si>
  <si>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</si>
  <si>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</si>
  <si>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</si>
  <si>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</si>
  <si>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</si>
  <si>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</si>
  <si>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</si>
  <si>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</si>
  <si>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</si>
  <si>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</si>
  <si>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</si>
  <si>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</si>
  <si>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</si>
  <si>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</si>
  <si>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</si>
  <si>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</si>
  <si>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</si>
  <si>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</si>
  <si>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</si>
  <si>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</si>
  <si>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</si>
  <si>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</si>
  <si>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</si>
  <si>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</si>
  <si>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</si>
  <si>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</si>
  <si>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</si>
  <si>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</si>
  <si>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</si>
  <si>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</si>
  <si>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</si>
  <si>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</si>
  <si>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</si>
  <si>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</si>
  <si>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</si>
  <si>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</si>
  <si>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</si>
  <si>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</si>
  <si>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</si>
  <si>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</si>
  <si>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</si>
  <si>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</si>
  <si>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</si>
  <si>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</si>
  <si>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</si>
  <si>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</si>
  <si>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</si>
  <si>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</si>
  <si>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</si>
  <si>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</si>
  <si>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</si>
  <si>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</si>
  <si>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</si>
  <si>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</si>
  <si>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</si>
  <si>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</si>
  <si>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</si>
  <si>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</si>
  <si>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</si>
  <si>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</si>
  <si>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</si>
  <si>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</si>
  <si>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</si>
  <si>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</si>
  <si>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</si>
  <si>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</si>
  <si>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</si>
  <si>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</si>
  <si>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</si>
  <si>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</si>
  <si>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</si>
  <si>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</si>
  <si>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</si>
  <si>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</si>
  <si>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</si>
  <si>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</si>
  <si>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</si>
  <si>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</si>
  <si>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</si>
  <si>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</si>
  <si>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</si>
  <si>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</si>
  <si>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</si>
  <si>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</si>
  <si>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</si>
  <si>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</si>
  <si>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</si>
  <si>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</si>
  <si>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</si>
  <si>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</si>
  <si>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</si>
  <si>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</si>
  <si>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</si>
  <si>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</si>
  <si>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</si>
  <si>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</si>
  <si>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</si>
  <si>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</si>
  <si>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</si>
  <si>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</si>
  <si>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</si>
  <si>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</si>
  <si>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</si>
  <si>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</si>
  <si>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</si>
  <si>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</si>
  <si>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</si>
  <si>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</si>
  <si>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</si>
  <si>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</si>
  <si>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</si>
  <si>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</si>
  <si>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</si>
  <si>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</si>
  <si>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</si>
  <si>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</si>
  <si>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</si>
  <si>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</si>
  <si>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</si>
  <si>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</si>
  <si>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</si>
  <si>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</si>
  <si>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</si>
  <si>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</si>
  <si>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</si>
  <si>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</si>
  <si>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</si>
  <si>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</si>
  <si>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</si>
  <si>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</si>
  <si>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</si>
  <si>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</si>
  <si>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</si>
  <si>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</si>
  <si>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</si>
  <si>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</si>
  <si>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</si>
  <si>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</si>
  <si>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</si>
  <si>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</si>
  <si>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</si>
  <si>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</si>
  <si>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</si>
  <si>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</si>
  <si>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</si>
  <si>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</si>
  <si>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</si>
  <si>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</si>
  <si>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</si>
  <si>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</si>
  <si>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</si>
  <si>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</si>
  <si>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</si>
  <si>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</si>
  <si>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</si>
  <si>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</si>
  <si>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</si>
  <si>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</si>
  <si>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</si>
  <si>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</si>
  <si>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</si>
  <si>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</si>
  <si>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</si>
  <si>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</si>
  <si>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</si>
  <si>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</si>
  <si>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</si>
  <si>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</si>
  <si>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</si>
  <si>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</si>
  <si>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</si>
  <si>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</si>
  <si>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</si>
  <si>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</si>
  <si>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</si>
  <si>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</si>
  <si>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</si>
  <si>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</si>
  <si>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</si>
  <si>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</si>
  <si>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</si>
  <si>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</si>
  <si>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</si>
  <si>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</si>
  <si>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</si>
  <si>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</si>
  <si>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</si>
  <si>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</si>
  <si>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</si>
  <si>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</si>
  <si>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</si>
  <si>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</si>
  <si>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</si>
  <si>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</si>
  <si>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</si>
  <si>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</si>
  <si>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</si>
  <si>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</si>
  <si>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</si>
  <si>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</si>
  <si>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</si>
  <si>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</si>
  <si>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</si>
  <si>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</si>
  <si>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</si>
  <si>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</si>
  <si>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</si>
  <si>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</si>
  <si>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</si>
  <si>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</si>
  <si>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</si>
  <si>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</si>
  <si>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</si>
  <si>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</si>
  <si>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</si>
  <si>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</si>
  <si>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</si>
  <si>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</si>
  <si>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</si>
  <si>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</si>
  <si>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</si>
  <si>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</si>
  <si>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</si>
  <si>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</si>
  <si>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</si>
  <si>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</si>
  <si>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</si>
  <si>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</si>
  <si>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</si>
  <si>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</si>
  <si>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</si>
  <si>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</si>
  <si>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</si>
  <si>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</si>
  <si>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</si>
  <si>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</si>
  <si>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</si>
  <si>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</si>
  <si>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</si>
  <si>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</si>
  <si>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</si>
  <si>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</si>
  <si>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</si>
  <si>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</si>
  <si>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</si>
  <si>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</si>
  <si>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</si>
  <si>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</si>
  <si>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</si>
  <si>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</si>
  <si>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</si>
  <si>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</si>
  <si>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</si>
  <si>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</si>
  <si>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</si>
  <si>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</si>
  <si>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</si>
  <si>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</si>
  <si>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</si>
  <si>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</si>
  <si>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</si>
  <si>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</si>
  <si>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</si>
  <si>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</si>
  <si>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</si>
  <si>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</si>
  <si>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</si>
  <si>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</si>
  <si>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</si>
  <si>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</si>
  <si>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</si>
  <si>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</si>
  <si>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</si>
  <si>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</si>
  <si>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</si>
  <si>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</si>
  <si>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</si>
  <si>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</si>
  <si>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</si>
  <si>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</si>
  <si>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</si>
  <si>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</si>
  <si>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</si>
  <si>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</si>
  <si>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</si>
  <si>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</si>
  <si>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</si>
  <si>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</si>
  <si>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</si>
  <si>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</si>
  <si>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</si>
  <si>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</si>
  <si>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</si>
  <si>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</si>
  <si>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</si>
  <si>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</si>
  <si>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</si>
  <si>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</si>
  <si>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</si>
  <si>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</si>
  <si>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</si>
  <si>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</si>
  <si>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</si>
  <si>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</si>
  <si>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</si>
  <si>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</si>
  <si>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</si>
  <si>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</si>
  <si>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</si>
  <si>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</si>
  <si>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</si>
  <si>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</si>
  <si>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</si>
  <si>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</si>
  <si>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</si>
  <si>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</si>
  <si>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</si>
  <si>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</si>
  <si>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</si>
  <si>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</si>
  <si>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</si>
  <si>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</si>
  <si>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</si>
  <si>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</si>
  <si>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</si>
  <si>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</si>
  <si>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</si>
  <si>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</si>
  <si>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</si>
  <si>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</si>
  <si>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</si>
  <si>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</si>
  <si>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</si>
  <si>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</si>
  <si>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</si>
  <si>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</si>
  <si>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</si>
  <si>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</si>
  <si>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</si>
  <si>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</si>
  <si>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</si>
  <si>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</si>
  <si>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</si>
  <si>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</si>
  <si>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</si>
  <si>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</si>
  <si>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</si>
  <si>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</si>
  <si>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</si>
  <si>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</si>
  <si>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</si>
  <si>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</si>
  <si>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</si>
  <si>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</si>
  <si>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</si>
  <si>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</si>
  <si>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</si>
  <si>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</si>
  <si>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</si>
  <si>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</si>
  <si>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</si>
  <si>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</si>
  <si>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</si>
  <si>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</si>
  <si>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</si>
  <si>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</si>
  <si>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</si>
  <si>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</si>
  <si>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</si>
  <si>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</si>
  <si>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</si>
  <si>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</si>
  <si>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</si>
  <si>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</si>
  <si>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</si>
  <si>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</si>
  <si>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</si>
  <si>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</si>
  <si>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</si>
  <si>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</si>
  <si>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</si>
  <si>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</si>
  <si>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</si>
  <si>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</si>
  <si>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</si>
  <si>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</si>
  <si>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</si>
  <si>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</si>
  <si>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</si>
  <si>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</si>
  <si>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</si>
  <si>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</si>
  <si>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</si>
  <si>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</si>
  <si>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</si>
  <si>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</si>
  <si>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</si>
  <si>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</si>
  <si>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</si>
  <si>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</si>
  <si>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</si>
  <si>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</si>
  <si>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</si>
  <si>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</si>
  <si>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</si>
  <si>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</si>
  <si>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</si>
  <si>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</si>
  <si>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</si>
  <si>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</si>
  <si>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</si>
  <si>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</si>
  <si>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</si>
  <si>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</si>
  <si>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</si>
  <si>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</si>
  <si>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</si>
  <si>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</si>
  <si>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</si>
  <si>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</si>
  <si>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</si>
  <si>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</si>
  <si>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</si>
  <si>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</si>
  <si>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</si>
  <si>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</si>
  <si>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</si>
  <si>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</si>
  <si>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</si>
  <si>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</si>
  <si>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</si>
  <si>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</si>
  <si>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</si>
  <si>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</si>
  <si>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</si>
  <si>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</si>
  <si>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</si>
  <si>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</si>
  <si>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</si>
  <si>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</si>
  <si>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</si>
  <si>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</si>
  <si>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</si>
  <si>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</si>
  <si>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</si>
  <si>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</si>
  <si>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</si>
  <si>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</si>
  <si>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</si>
  <si>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</si>
  <si>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</si>
  <si>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</si>
  <si>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</si>
  <si>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</si>
  <si>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</si>
  <si>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</si>
  <si>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</si>
  <si>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</si>
  <si>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</si>
  <si>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</si>
  <si>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</si>
  <si>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</si>
  <si>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</si>
  <si>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</si>
  <si>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</si>
  <si>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</si>
  <si>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</si>
  <si>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</si>
  <si>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</si>
  <si>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</si>
  <si>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</si>
  <si>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</si>
  <si>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</si>
  <si>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</si>
  <si>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</si>
  <si>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</si>
  <si>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</si>
  <si>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</si>
  <si>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</si>
  <si>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</si>
  <si>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</si>
  <si>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</si>
  <si>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</si>
  <si>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</si>
  <si>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</si>
  <si>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</si>
  <si>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</si>
  <si>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</si>
  <si>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</si>
  <si>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</si>
  <si>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</si>
  <si>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</si>
  <si>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</si>
  <si>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</si>
  <si>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</si>
  <si>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</si>
  <si>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</si>
  <si>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</si>
  <si>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</si>
  <si>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</si>
  <si>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</si>
  <si>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</si>
  <si>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</si>
  <si>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</si>
  <si>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</si>
  <si>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</si>
  <si>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</si>
  <si>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</si>
  <si>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</si>
  <si>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</si>
  <si>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</si>
  <si>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</si>
  <si>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</si>
  <si>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</si>
  <si>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</si>
  <si>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</si>
  <si>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</si>
  <si>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</si>
  <si>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</si>
  <si>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</si>
  <si>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</si>
  <si>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</si>
  <si>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</si>
  <si>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</si>
  <si>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</si>
  <si>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</si>
  <si>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</si>
  <si>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</si>
  <si>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</si>
  <si>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</si>
  <si>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</si>
  <si>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</si>
  <si>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</si>
  <si>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</si>
  <si>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</si>
  <si>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</si>
  <si>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</si>
  <si>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</si>
  <si>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</si>
  <si>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</si>
  <si>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</si>
  <si>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</si>
  <si>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</si>
  <si>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</si>
  <si>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</si>
  <si>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</si>
  <si>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</si>
  <si>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</si>
  <si>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</si>
  <si>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</si>
  <si>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</si>
  <si>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</si>
  <si>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</si>
  <si>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</si>
  <si>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</si>
  <si>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</si>
  <si>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</si>
  <si>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</si>
  <si>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</si>
  <si>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</si>
  <si>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</si>
  <si>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</si>
  <si>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</si>
  <si>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</si>
  <si>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</si>
  <si>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</si>
  <si>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</si>
  <si>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</si>
  <si>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</si>
  <si>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</si>
  <si>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</si>
  <si>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</si>
  <si>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</si>
  <si>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</si>
  <si>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</si>
  <si>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</si>
  <si>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</si>
  <si>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</si>
  <si>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</si>
  <si>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</si>
  <si>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</si>
  <si>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</si>
  <si>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</si>
  <si>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</si>
  <si>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</si>
  <si>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</si>
  <si>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</si>
  <si>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</si>
  <si>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</si>
  <si>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</si>
  <si>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</si>
  <si>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</si>
  <si>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</si>
  <si>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</si>
  <si>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</si>
  <si>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</si>
  <si>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</si>
  <si>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</si>
  <si>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</si>
  <si>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</si>
  <si>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</si>
  <si>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</si>
  <si>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</si>
  <si>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</si>
  <si>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</si>
  <si>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</si>
  <si>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</si>
  <si>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</si>
  <si>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</si>
  <si>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</si>
  <si>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</si>
  <si>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</si>
  <si>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</si>
  <si>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</si>
  <si>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</si>
  <si>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</si>
  <si>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</si>
  <si>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</si>
  <si>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</si>
  <si>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</si>
  <si>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</si>
  <si>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</si>
  <si>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</si>
  <si>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</si>
  <si>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</si>
  <si>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</si>
  <si>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</si>
  <si>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</si>
  <si>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</si>
  <si>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</si>
  <si>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</si>
  <si>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</si>
  <si>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</si>
  <si>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</si>
  <si>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</si>
  <si>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</si>
  <si>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</si>
  <si>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</si>
  <si>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</si>
  <si>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</si>
  <si>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</si>
  <si>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</si>
  <si>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</si>
  <si>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</si>
  <si>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</si>
  <si>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</si>
  <si>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</si>
  <si>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</si>
  <si>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</si>
  <si>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</si>
  <si>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</si>
  <si>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</si>
  <si>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</si>
  <si>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</si>
  <si>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</si>
  <si>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</si>
  <si>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</si>
  <si>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</si>
  <si>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</si>
  <si>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</si>
  <si>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</si>
  <si>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</si>
  <si>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</si>
  <si>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</si>
  <si>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</si>
  <si>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</si>
  <si>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</si>
  <si>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</si>
  <si>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</si>
  <si>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</si>
  <si>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</si>
  <si>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</si>
  <si>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</si>
  <si>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</si>
  <si>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</si>
  <si>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</si>
  <si>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</si>
  <si>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</si>
  <si>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</si>
  <si>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</si>
  <si>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</si>
  <si>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</si>
  <si>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</si>
  <si>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</si>
  <si>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</si>
  <si>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</si>
  <si>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</si>
  <si>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</si>
  <si>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</si>
  <si>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</si>
  <si>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</si>
  <si>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</si>
  <si>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</si>
  <si>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</si>
  <si>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</si>
  <si>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</si>
  <si>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</si>
  <si>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</si>
  <si>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</si>
  <si>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</si>
  <si>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</si>
  <si>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</si>
  <si>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</si>
  <si>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</si>
  <si>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</si>
  <si>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</si>
  <si>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</si>
  <si>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</si>
  <si>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</si>
  <si>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</si>
  <si>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</si>
  <si>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</si>
  <si>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</si>
  <si>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</si>
  <si>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</si>
  <si>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</si>
  <si>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</si>
  <si>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</si>
  <si>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</si>
  <si>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</si>
  <si>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</si>
  <si>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</si>
  <si>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</si>
  <si>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</si>
  <si>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</si>
  <si>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</si>
  <si>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</si>
  <si>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</si>
  <si>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</si>
  <si>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</si>
  <si>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</si>
  <si>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</si>
  <si>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</si>
  <si>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</si>
  <si>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</si>
  <si>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</si>
  <si>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</si>
  <si>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</si>
  <si>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</si>
  <si>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</si>
  <si>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</si>
  <si>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</si>
  <si>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</si>
  <si>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</si>
  <si>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</si>
  <si>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</si>
  <si>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</si>
  <si>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</si>
  <si>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</si>
  <si>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</si>
  <si>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</si>
  <si>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</si>
  <si>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</si>
  <si>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</si>
  <si>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</si>
  <si>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</si>
  <si>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</si>
  <si>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</si>
  <si>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</si>
  <si>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</si>
  <si>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</si>
  <si>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</si>
  <si>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</si>
  <si>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</si>
  <si>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</si>
  <si>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</si>
  <si>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</si>
  <si>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</si>
  <si>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</si>
  <si>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</si>
  <si>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</si>
  <si>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</si>
  <si>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</si>
  <si>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</si>
  <si>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</si>
  <si>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</si>
  <si>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</si>
  <si>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</si>
  <si>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</si>
  <si>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</si>
  <si>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</si>
  <si>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</si>
  <si>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</si>
  <si>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</si>
  <si>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</si>
  <si>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</si>
  <si>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</si>
  <si>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</si>
  <si>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</si>
  <si>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</si>
  <si>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</si>
  <si>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</si>
  <si>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</si>
  <si>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</si>
  <si>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</si>
  <si>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</si>
  <si>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</si>
  <si>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</si>
  <si>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</si>
  <si>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</si>
  <si>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</si>
  <si>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</si>
  <si>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</si>
  <si>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</si>
  <si>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</si>
  <si>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</si>
  <si>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</si>
  <si>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</si>
  <si>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</si>
  <si>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</si>
  <si>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</si>
  <si>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</si>
  <si>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</si>
  <si>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</si>
  <si>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</si>
  <si>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</si>
  <si>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</si>
  <si>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</si>
  <si>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</si>
  <si>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</si>
  <si>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</si>
  <si>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</si>
  <si>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</si>
  <si>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</si>
  <si>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</si>
  <si>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</si>
  <si>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</si>
  <si>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</si>
  <si>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</si>
  <si>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</si>
  <si>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</si>
  <si>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</si>
  <si>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</si>
  <si>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</si>
  <si>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</si>
  <si>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</si>
  <si>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</si>
  <si>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</si>
  <si>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</si>
  <si>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</si>
  <si>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</si>
  <si>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</si>
  <si>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</si>
  <si>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</si>
  <si>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</si>
  <si>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</si>
  <si>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</si>
  <si>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</si>
  <si>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</si>
  <si>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</si>
  <si>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</si>
  <si>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</si>
  <si>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</si>
  <si>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</si>
  <si>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</si>
  <si>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</si>
  <si>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</si>
  <si>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</si>
  <si>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</si>
  <si>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</si>
  <si>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</si>
  <si>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</si>
  <si>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</si>
  <si>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</si>
  <si>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</si>
  <si>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</si>
  <si>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</si>
  <si>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</si>
  <si>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</si>
  <si>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</si>
  <si>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</si>
  <si>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</si>
  <si>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</si>
  <si>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</si>
  <si>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</si>
  <si>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</si>
  <si>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</si>
  <si>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</si>
  <si>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</si>
  <si>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</si>
  <si>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</si>
  <si>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</si>
  <si>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</si>
  <si>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</si>
  <si>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</si>
  <si>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</si>
  <si>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</si>
  <si>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</si>
  <si>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</si>
  <si>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</si>
  <si>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</si>
  <si>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</si>
  <si>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</si>
  <si>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</si>
  <si>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</si>
  <si>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</si>
  <si>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</si>
  <si>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</si>
  <si>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</si>
  <si>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</si>
  <si>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</si>
  <si>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</si>
  <si>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</si>
  <si>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</si>
  <si>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</si>
  <si>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</si>
  <si>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</si>
  <si>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</si>
  <si>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</si>
  <si>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</si>
  <si>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</si>
  <si>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</si>
  <si>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</si>
  <si>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</si>
  <si>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</si>
  <si>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</si>
  <si>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</si>
  <si>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</si>
  <si>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</si>
  <si>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</si>
  <si>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</si>
  <si>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</si>
  <si>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</si>
  <si>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</si>
  <si>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</si>
  <si>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</si>
  <si>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</si>
  <si>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</si>
  <si>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</si>
  <si>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</si>
  <si>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</si>
  <si>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</si>
  <si>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</si>
  <si>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</si>
  <si>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</si>
  <si>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</si>
  <si>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</si>
  <si>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</si>
  <si>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</si>
  <si>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</si>
  <si>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</si>
  <si>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</si>
  <si>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</si>
  <si>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</si>
  <si>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</si>
  <si>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</si>
  <si>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</si>
  <si>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</si>
  <si>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</si>
  <si>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</si>
  <si>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</si>
  <si>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</si>
  <si>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</si>
  <si>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</si>
  <si>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</si>
  <si>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</si>
  <si>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</si>
  <si>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</si>
  <si>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</si>
  <si>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</si>
  <si>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</si>
  <si>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</si>
  <si>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</si>
  <si>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</si>
  <si>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</si>
  <si>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</si>
  <si>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</si>
  <si>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</si>
  <si>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</si>
  <si>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</si>
  <si>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</si>
  <si>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</si>
  <si>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</si>
  <si>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</si>
  <si>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</si>
  <si>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</si>
  <si>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</si>
  <si>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</si>
  <si>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</si>
  <si>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</si>
  <si>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</si>
  <si>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</si>
  <si>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</si>
  <si>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</si>
  <si>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</si>
  <si>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</si>
  <si>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</si>
  <si>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</si>
  <si>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</si>
  <si>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</si>
  <si>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</si>
  <si>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</si>
  <si>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</si>
  <si>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</si>
  <si>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</si>
  <si>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</si>
  <si>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</si>
  <si>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</si>
  <si>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</si>
  <si>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</si>
  <si>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</si>
  <si>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</si>
  <si>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</si>
  <si>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</si>
  <si>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</si>
  <si>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</si>
  <si>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</si>
  <si>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</si>
  <si>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</si>
  <si>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</si>
  <si>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</si>
  <si>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</si>
  <si>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</si>
  <si>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</si>
  <si>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</si>
  <si>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</si>
  <si>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</si>
  <si>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</si>
  <si>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</si>
  <si>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</si>
  <si>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</si>
  <si>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</si>
  <si>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</si>
  <si>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</si>
  <si>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</si>
  <si>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</si>
  <si>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</si>
  <si>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</si>
  <si>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</si>
  <si>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</si>
  <si>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</si>
  <si>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</si>
  <si>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</si>
  <si>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</si>
  <si>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</si>
  <si>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</si>
  <si>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</si>
  <si>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</si>
  <si>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</si>
  <si>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</si>
  <si>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</si>
  <si>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</si>
  <si>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</si>
  <si>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</si>
  <si>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</si>
  <si>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</si>
  <si>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</si>
  <si>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</si>
  <si>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</si>
  <si>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</si>
  <si>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</si>
  <si>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</si>
  <si>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</si>
  <si>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</si>
  <si>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</si>
  <si>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</si>
  <si>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</si>
  <si>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</si>
  <si>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</si>
  <si>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</si>
  <si>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</si>
  <si>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</si>
  <si>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</si>
  <si>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</si>
  <si>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</si>
  <si>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</si>
  <si>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</si>
  <si>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</si>
  <si>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</si>
  <si>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</si>
  <si>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</si>
  <si>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</si>
  <si>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</si>
  <si>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</si>
  <si>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</si>
  <si>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</si>
  <si>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</si>
  <si>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</si>
  <si>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</si>
  <si>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</si>
  <si>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</si>
  <si>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</si>
  <si>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</si>
  <si>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</si>
  <si>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</si>
  <si>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</si>
  <si>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</si>
  <si>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</si>
  <si>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</si>
  <si>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</si>
  <si>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</si>
  <si>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</si>
  <si>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</si>
  <si>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</si>
  <si>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</si>
  <si>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</si>
  <si>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</si>
  <si>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</si>
  <si>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</si>
  <si>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</si>
  <si>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</si>
  <si>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</si>
  <si>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</si>
  <si>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</si>
  <si>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</si>
  <si>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</si>
  <si>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</si>
  <si>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</si>
  <si>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</si>
  <si>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</si>
  <si>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</si>
  <si>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</si>
  <si>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</si>
  <si>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</si>
  <si>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</si>
  <si>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</si>
  <si>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</si>
  <si>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</si>
  <si>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</si>
  <si>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</si>
  <si>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</si>
  <si>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</si>
  <si>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</si>
  <si>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</si>
  <si>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</si>
  <si>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</si>
  <si>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</si>
  <si>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</si>
  <si>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</si>
  <si>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</si>
  <si>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</si>
  <si>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</si>
  <si>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</si>
  <si>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</si>
  <si>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</si>
  <si>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</si>
  <si>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</si>
  <si>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</si>
  <si>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</si>
  <si>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</si>
  <si>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</si>
  <si>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</si>
  <si>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</si>
  <si>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</si>
  <si>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</si>
  <si>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</si>
  <si>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</si>
  <si>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</si>
  <si>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</si>
  <si>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</si>
  <si>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</si>
  <si>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</si>
  <si>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</si>
  <si>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</si>
  <si>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</si>
  <si>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</si>
  <si>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</si>
  <si>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</si>
  <si>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</si>
  <si>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</si>
  <si>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</si>
  <si>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</si>
  <si>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</si>
  <si>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</si>
  <si>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</si>
  <si>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</si>
  <si>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</si>
  <si>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</si>
  <si>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</si>
  <si>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</si>
  <si>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</si>
  <si>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</si>
  <si>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</si>
  <si>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</si>
  <si>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</si>
  <si>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</si>
  <si>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</si>
  <si>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</si>
  <si>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</si>
  <si>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</si>
  <si>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</si>
  <si>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</si>
  <si>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</si>
  <si>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</si>
  <si>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</si>
  <si>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</si>
  <si>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</si>
  <si>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</si>
  <si>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</si>
  <si>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</si>
  <si>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</si>
  <si>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</si>
  <si>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</si>
  <si>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</si>
  <si>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</si>
  <si>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</si>
  <si>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</si>
  <si>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</si>
  <si>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</si>
  <si>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</si>
  <si>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</si>
  <si>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</si>
  <si>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</si>
  <si>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</si>
  <si>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</si>
  <si>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</si>
  <si>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</si>
  <si>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</si>
  <si>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</si>
  <si>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</si>
  <si>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</si>
  <si>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</si>
  <si>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</si>
  <si>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</si>
  <si>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</si>
  <si>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</si>
  <si>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</si>
  <si>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</si>
  <si>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</si>
  <si>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</si>
  <si>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</si>
  <si>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</si>
  <si>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</si>
  <si>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</si>
  <si>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</si>
  <si>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</si>
  <si>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</si>
  <si>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</si>
  <si>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</si>
  <si>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</si>
  <si>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</si>
  <si>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</si>
  <si>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</si>
  <si>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</si>
  <si>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</si>
  <si>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</si>
  <si>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</si>
  <si>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</si>
  <si>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</si>
  <si>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</si>
  <si>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</si>
  <si>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</si>
  <si>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</si>
  <si>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</si>
  <si>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</si>
  <si>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</si>
  <si>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</si>
  <si>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</si>
  <si>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</si>
  <si>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</si>
  <si>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</si>
  <si>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</si>
  <si>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</si>
  <si>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</si>
  <si>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</si>
  <si>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</si>
  <si>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</si>
  <si>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</si>
  <si>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</si>
  <si>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</si>
  <si>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</si>
  <si>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</si>
  <si>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</si>
  <si>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</si>
  <si>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</si>
  <si>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</si>
  <si>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</si>
  <si>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</si>
  <si>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</si>
  <si>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</si>
  <si>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</si>
  <si>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</si>
  <si>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</si>
  <si>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</si>
  <si>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</si>
  <si>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</si>
  <si>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</si>
  <si>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</si>
  <si>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</si>
  <si>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</si>
  <si>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</si>
  <si>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</si>
  <si>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</si>
  <si>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</si>
  <si>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</si>
  <si>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</si>
  <si>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</si>
  <si>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</si>
  <si>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</si>
  <si>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</si>
  <si>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</si>
  <si>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</si>
  <si>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</si>
  <si>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</si>
  <si>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</si>
  <si>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</si>
  <si>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</si>
  <si>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</si>
  <si>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</si>
  <si>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</si>
  <si>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</si>
  <si>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</si>
  <si>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</si>
  <si>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</si>
  <si>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</si>
  <si>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</si>
  <si>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</si>
  <si>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</si>
  <si>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</si>
  <si>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</si>
  <si>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</si>
  <si>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</si>
  <si>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</si>
  <si>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</si>
  <si>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</si>
  <si>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</si>
  <si>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</si>
  <si>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</si>
  <si>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</si>
  <si>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</si>
  <si>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</si>
  <si>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</si>
  <si>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</si>
  <si>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</si>
  <si>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</si>
  <si>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</si>
  <si>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</si>
  <si>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</si>
  <si>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</si>
  <si>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</si>
  <si>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</si>
  <si>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</si>
  <si>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</si>
  <si>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</si>
  <si>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</si>
  <si>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</si>
  <si>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</si>
  <si>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</si>
  <si>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</si>
  <si>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</si>
  <si>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</si>
  <si>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</si>
  <si>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</si>
  <si>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</si>
  <si>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</si>
  <si>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</si>
  <si>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</si>
  <si>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</si>
  <si>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</si>
  <si>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</si>
  <si>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</si>
  <si>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</si>
  <si>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</si>
  <si>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</si>
  <si>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</si>
  <si>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</si>
  <si>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</si>
  <si>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</si>
  <si>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</si>
  <si>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</si>
  <si>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</si>
  <si>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</si>
  <si>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</si>
  <si>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</si>
  <si>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</si>
  <si>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</si>
  <si>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</si>
  <si>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</si>
  <si>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</si>
  <si>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</si>
  <si>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</si>
  <si>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</si>
  <si>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</si>
  <si>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</si>
  <si>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</si>
  <si>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</si>
  <si>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</si>
  <si>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</si>
  <si>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</si>
  <si>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</si>
  <si>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</si>
  <si>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</si>
  <si>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</si>
  <si>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</si>
  <si>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</si>
  <si>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</si>
  <si>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</si>
  <si>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</si>
  <si>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</si>
  <si>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</si>
  <si>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</si>
  <si>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</si>
  <si>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</si>
  <si>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</si>
  <si>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</si>
  <si>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</si>
  <si>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</si>
  <si>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</si>
  <si>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</si>
  <si>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</si>
  <si>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</si>
  <si>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</si>
  <si>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</si>
  <si>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</si>
  <si>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</si>
  <si>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</si>
  <si>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</si>
  <si>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</si>
  <si>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</si>
  <si>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</si>
  <si>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</si>
  <si>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</si>
  <si>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</si>
  <si>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</si>
  <si>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</si>
  <si>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</si>
  <si>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</si>
  <si>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</si>
  <si>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</si>
  <si>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</si>
  <si>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</si>
  <si>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</si>
  <si>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</si>
  <si>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</si>
  <si>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</si>
  <si>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</si>
  <si>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</si>
  <si>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</si>
  <si>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</si>
  <si>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</si>
  <si>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</si>
  <si>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</si>
  <si>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</si>
  <si>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</si>
  <si>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</si>
  <si>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</si>
  <si>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</si>
  <si>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</si>
  <si>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</si>
  <si>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</si>
  <si>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</si>
  <si>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</si>
  <si>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</si>
  <si>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</si>
  <si>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</si>
  <si>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</si>
  <si>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</si>
  <si>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</si>
  <si>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</si>
  <si>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</si>
  <si>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</si>
  <si>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</si>
  <si>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</si>
  <si>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</si>
  <si>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</si>
  <si>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</si>
  <si>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</si>
  <si>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</si>
  <si>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</si>
  <si>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</si>
  <si>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</si>
  <si>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</si>
  <si>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</si>
  <si>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</si>
  <si>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</si>
  <si>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</si>
  <si>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</si>
  <si>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</si>
  <si>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</si>
  <si>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</si>
  <si>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</si>
  <si>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</si>
  <si>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</si>
  <si>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</si>
  <si>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</si>
  <si>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</si>
  <si>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</si>
  <si>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</si>
  <si>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</si>
  <si>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</si>
  <si>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</si>
  <si>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</si>
  <si>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</si>
  <si>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</si>
  <si>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</si>
  <si>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</si>
  <si>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</si>
  <si>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</si>
  <si>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</si>
  <si>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</si>
  <si>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</si>
  <si>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</si>
  <si>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</si>
  <si>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</si>
  <si>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</si>
  <si>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</si>
  <si>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</si>
  <si>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</si>
  <si>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</si>
  <si>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</si>
  <si>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</si>
  <si>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</si>
  <si>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</si>
  <si>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</si>
  <si>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</si>
  <si>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</si>
  <si>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</si>
  <si>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</si>
  <si>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</si>
  <si>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</si>
  <si>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</si>
  <si>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</si>
  <si>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</si>
  <si>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</si>
  <si>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</si>
  <si>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</si>
  <si>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</si>
  <si>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</si>
  <si>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</si>
  <si>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</si>
  <si>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</si>
  <si>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</si>
  <si>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</si>
  <si>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</si>
  <si>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</si>
  <si>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</si>
  <si>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</si>
  <si>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</si>
  <si>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</si>
  <si>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</si>
  <si>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</si>
  <si>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</si>
  <si>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</si>
  <si>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</si>
  <si>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</si>
  <si>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</si>
  <si>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</si>
  <si>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</si>
  <si>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</si>
  <si>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</si>
  <si>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</si>
  <si>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</si>
  <si>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</si>
  <si>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</si>
  <si>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</si>
  <si>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</si>
  <si>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</si>
  <si>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</si>
  <si>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</si>
  <si>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</si>
  <si>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</si>
  <si>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</si>
  <si>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</si>
  <si>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</si>
  <si>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</si>
  <si>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</si>
  <si>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</si>
  <si>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</si>
  <si>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</si>
  <si>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</si>
  <si>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</si>
  <si>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</si>
  <si>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</si>
  <si>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</si>
  <si>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</si>
  <si>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</si>
  <si>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</si>
  <si>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</si>
  <si>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</si>
  <si>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</si>
  <si>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</si>
  <si>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</si>
  <si>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</si>
  <si>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</si>
  <si>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</si>
  <si>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</si>
  <si>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</si>
  <si>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</si>
  <si>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</si>
  <si>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</si>
  <si>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</si>
  <si>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</si>
  <si>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</si>
  <si>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</si>
  <si>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</si>
  <si>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</si>
  <si>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</si>
  <si>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</si>
  <si>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</si>
  <si>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</si>
  <si>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</si>
  <si>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</si>
  <si>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</si>
  <si>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</si>
  <si>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</si>
  <si>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</si>
  <si>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</si>
  <si>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</si>
  <si>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</si>
  <si>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</si>
  <si>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</si>
  <si>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</si>
  <si>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</si>
  <si>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</si>
  <si>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</si>
  <si>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</si>
  <si>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</si>
  <si>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</si>
  <si>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</si>
  <si>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</si>
  <si>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</si>
  <si>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</si>
  <si>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</si>
  <si>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</si>
  <si>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</si>
  <si>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</si>
  <si>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</si>
  <si>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</si>
  <si>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</si>
  <si>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</si>
  <si>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</si>
  <si>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</si>
  <si>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</si>
  <si>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</si>
  <si>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</si>
  <si>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</si>
  <si>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</si>
  <si>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</si>
  <si>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</si>
  <si>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</si>
  <si>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</si>
  <si>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</si>
  <si>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</si>
  <si>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</si>
  <si>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</si>
  <si>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</si>
  <si>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</si>
  <si>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</si>
  <si>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</si>
  <si>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</si>
  <si>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</si>
  <si>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</si>
  <si>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</si>
  <si>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</si>
  <si>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</si>
  <si>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</si>
  <si>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</si>
  <si>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</si>
  <si>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</si>
  <si>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</si>
  <si>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</si>
  <si>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</si>
  <si>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</si>
  <si>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</si>
  <si>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</si>
  <si>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</si>
  <si>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</si>
  <si>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</si>
  <si>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</si>
  <si>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</si>
  <si>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</si>
  <si>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</si>
  <si>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</si>
  <si>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</si>
  <si>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</si>
  <si>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</si>
  <si>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</si>
  <si>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</si>
  <si>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</si>
  <si>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</si>
  <si>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</si>
  <si>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</si>
  <si>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</si>
  <si>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</si>
  <si>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</si>
  <si>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</si>
  <si>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</si>
  <si>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</si>
  <si>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</si>
  <si>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</si>
  <si>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</si>
  <si>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</si>
  <si>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</si>
  <si>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</si>
  <si>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</si>
  <si>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</si>
  <si>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</si>
  <si>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</si>
  <si>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</si>
  <si>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</si>
  <si>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</si>
  <si>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</si>
  <si>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</si>
  <si>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</si>
  <si>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</si>
  <si>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</si>
  <si>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</si>
  <si>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</si>
  <si>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</si>
  <si>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</si>
  <si>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</si>
  <si>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</si>
  <si>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</si>
  <si>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</si>
  <si>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</si>
  <si>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</si>
  <si>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</si>
  <si>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</si>
  <si>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</si>
  <si>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</si>
  <si>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</si>
  <si>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</si>
  <si>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</si>
  <si>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</si>
  <si>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</si>
  <si>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</si>
  <si>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</si>
  <si>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</si>
  <si>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</si>
  <si>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</si>
  <si>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</si>
  <si>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</si>
  <si>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</si>
  <si>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</si>
  <si>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</si>
  <si>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</si>
  <si>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</si>
  <si>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</si>
  <si>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</si>
  <si>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</si>
  <si>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</si>
  <si>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</si>
  <si>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</si>
  <si>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</si>
  <si>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</si>
  <si>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</si>
  <si>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</si>
  <si>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</si>
  <si>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</si>
  <si>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</si>
  <si>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</si>
  <si>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</si>
  <si>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</si>
  <si>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</si>
  <si>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</si>
  <si>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</si>
  <si>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</si>
  <si>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</si>
  <si>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</si>
  <si>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</si>
  <si>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</si>
  <si>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</si>
  <si>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</si>
  <si>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</si>
  <si>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</si>
  <si>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</si>
  <si>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</si>
  <si>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</si>
  <si>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</si>
  <si>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</si>
  <si>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</si>
  <si>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</si>
  <si>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</si>
  <si>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</si>
  <si>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</si>
  <si>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</si>
  <si>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</si>
  <si>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</si>
  <si>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</si>
  <si>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</si>
  <si>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</si>
  <si>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</si>
  <si>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</si>
  <si>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</si>
  <si>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</si>
  <si>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</si>
  <si>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</si>
  <si>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</si>
  <si>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</si>
  <si>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</si>
  <si>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</si>
  <si>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</si>
  <si>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</si>
  <si>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</si>
  <si>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</si>
  <si>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</si>
  <si>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</si>
  <si>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</si>
  <si>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</si>
  <si>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</si>
  <si>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</si>
  <si>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</si>
  <si>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</si>
  <si>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</si>
  <si>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</si>
  <si>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</si>
  <si>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</si>
  <si>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</si>
  <si>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</si>
  <si>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</si>
  <si>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</si>
  <si>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</si>
  <si>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</si>
  <si>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</si>
  <si>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</si>
  <si>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</si>
  <si>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</si>
  <si>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</si>
  <si>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</si>
  <si>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</si>
  <si>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</si>
  <si>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</si>
  <si>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</si>
  <si>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</si>
  <si>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</si>
  <si>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</si>
  <si>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</si>
  <si>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</si>
  <si>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</si>
  <si>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</si>
  <si>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</si>
  <si>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</si>
  <si>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</si>
  <si>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</si>
  <si>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</si>
  <si>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</si>
  <si>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</si>
  <si>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</si>
  <si>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</si>
  <si>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</si>
  <si>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</si>
  <si>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</si>
  <si>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</si>
  <si>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</si>
  <si>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</si>
  <si>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</si>
  <si>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</si>
  <si>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</si>
  <si>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</si>
  <si>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</si>
  <si>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</si>
  <si>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</si>
  <si>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</si>
  <si>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</si>
  <si>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</si>
  <si>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</si>
  <si>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</si>
  <si>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</si>
  <si>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</si>
  <si>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</si>
  <si>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</si>
  <si>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</si>
  <si>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</si>
  <si>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</si>
  <si>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</si>
  <si>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</si>
  <si>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</si>
  <si>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</si>
  <si>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</si>
  <si>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</si>
  <si>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</si>
  <si>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</si>
  <si>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</si>
  <si>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</si>
  <si>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</si>
  <si>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</si>
  <si>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</si>
  <si>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</si>
  <si>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</si>
  <si>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</si>
  <si>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</si>
  <si>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</si>
  <si>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</si>
  <si>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</si>
  <si>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</si>
  <si>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</si>
  <si>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</si>
  <si>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</si>
  <si>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</si>
  <si>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</si>
  <si>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</si>
  <si>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</si>
  <si>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</si>
  <si>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</si>
  <si>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</si>
  <si>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</si>
  <si>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</si>
  <si>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</si>
  <si>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</si>
  <si>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</si>
  <si>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</si>
  <si>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</si>
  <si>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</si>
  <si>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</si>
  <si>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</si>
  <si>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</si>
  <si>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</si>
  <si>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</si>
  <si>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</si>
  <si>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</si>
  <si>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</si>
  <si>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</si>
  <si>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</si>
  <si>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</si>
  <si>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</si>
  <si>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</si>
  <si>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</si>
  <si>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</si>
  <si>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</si>
  <si>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</si>
  <si>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</si>
  <si>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</si>
  <si>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</si>
  <si>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</si>
  <si>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</si>
  <si>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</si>
  <si>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</si>
  <si>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</si>
  <si>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</si>
  <si>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</si>
  <si>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</si>
  <si>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</si>
  <si>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</si>
  <si>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</si>
  <si>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</si>
  <si>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</si>
  <si>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</si>
  <si>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</si>
  <si>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</si>
  <si>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</si>
  <si>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</si>
  <si>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</si>
  <si>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</si>
  <si>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</si>
  <si>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</si>
  <si>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</si>
  <si>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</si>
  <si>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</si>
  <si>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</si>
  <si>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</si>
  <si>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</si>
  <si>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</si>
  <si>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</si>
  <si>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</si>
  <si>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</si>
  <si>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</si>
  <si>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</si>
  <si>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</si>
  <si>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</si>
  <si>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</si>
  <si>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</si>
  <si>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</si>
  <si>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</si>
  <si>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</si>
  <si>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</si>
  <si>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</si>
  <si>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</si>
  <si>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</si>
  <si>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</si>
  <si>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</si>
  <si>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</si>
  <si>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</si>
  <si>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</si>
  <si>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</si>
  <si>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</si>
  <si>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</si>
  <si>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</si>
  <si>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</si>
  <si>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</si>
  <si>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</si>
  <si>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</si>
  <si>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</si>
  <si>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</si>
  <si>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</si>
  <si>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</si>
  <si>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</si>
  <si>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</si>
  <si>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</si>
  <si>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</si>
  <si>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</si>
  <si>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</si>
  <si>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</si>
  <si>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</si>
  <si>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</si>
  <si>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</si>
  <si>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</si>
  <si>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</si>
  <si>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</si>
  <si>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</si>
  <si>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</si>
  <si>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</si>
  <si>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</si>
  <si>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</si>
  <si>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</si>
  <si>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</si>
  <si>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</si>
  <si>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</si>
  <si>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</si>
  <si>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</si>
  <si>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</si>
  <si>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</si>
  <si>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</si>
  <si>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</si>
  <si>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</si>
  <si>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</si>
  <si>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</si>
  <si>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</si>
  <si>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</si>
  <si>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</si>
  <si>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</si>
  <si>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</si>
  <si>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</si>
  <si>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</si>
  <si>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</si>
  <si>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</si>
  <si>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</si>
  <si>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</si>
  <si>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</si>
  <si>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</si>
  <si>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</si>
  <si>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</si>
  <si>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</si>
  <si>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</si>
  <si>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</si>
  <si>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</si>
  <si>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</si>
  <si>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</si>
  <si>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</si>
  <si>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</si>
  <si>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</si>
  <si>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</si>
  <si>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</si>
  <si>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</si>
  <si>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</si>
  <si>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</si>
  <si>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</si>
  <si>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</si>
  <si>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</si>
  <si>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</si>
  <si>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</si>
  <si>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</si>
  <si>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</si>
  <si>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</si>
  <si>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</si>
  <si>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</si>
  <si>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</si>
  <si>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</si>
  <si>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</si>
  <si>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</si>
  <si>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</si>
  <si>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</si>
  <si>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</si>
  <si>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</si>
  <si>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</si>
  <si>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</si>
  <si>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</si>
  <si>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</si>
  <si>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</si>
  <si>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</si>
  <si>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</si>
  <si>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</si>
  <si>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</si>
  <si>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</si>
  <si>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</si>
  <si>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</si>
  <si>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</si>
  <si>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</si>
  <si>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</si>
  <si>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</si>
  <si>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</si>
  <si>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</si>
  <si>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</si>
  <si>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</si>
  <si>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</si>
  <si>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</si>
  <si>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</si>
  <si>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</si>
  <si>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</si>
  <si>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</si>
  <si>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</si>
  <si>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</si>
  <si>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</si>
  <si>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</si>
  <si>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</si>
  <si>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</si>
  <si>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</si>
  <si>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</si>
  <si>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</si>
  <si>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</si>
  <si>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</si>
  <si>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</si>
  <si>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</si>
  <si>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</si>
  <si>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</si>
  <si>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</si>
  <si>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</si>
  <si>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</si>
  <si>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</si>
  <si>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</si>
  <si>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</si>
  <si>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</si>
  <si>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</si>
  <si>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</si>
  <si>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</si>
  <si>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</si>
  <si>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</si>
  <si>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</si>
  <si>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</si>
  <si>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</si>
  <si>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</si>
  <si>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</si>
  <si>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</si>
  <si>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</si>
  <si>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</si>
  <si>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</si>
  <si>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</si>
  <si>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</si>
  <si>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</si>
  <si>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</si>
  <si>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</si>
  <si>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</si>
  <si>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</si>
  <si>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</si>
  <si>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</si>
  <si>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</si>
  <si>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</si>
  <si>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</si>
  <si>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</si>
  <si>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</si>
  <si>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</si>
  <si>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</si>
  <si>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</si>
  <si>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</si>
  <si>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</si>
  <si>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</si>
  <si>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</si>
  <si>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</si>
  <si>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</si>
  <si>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</si>
  <si>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</si>
  <si>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</si>
  <si>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</si>
  <si>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</si>
  <si>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</si>
  <si>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</si>
  <si>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</si>
  <si>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</si>
  <si>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</si>
  <si>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</si>
  <si>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</si>
  <si>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</si>
  <si>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</si>
  <si>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</si>
  <si>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</si>
  <si>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</si>
  <si>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</si>
  <si>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</si>
  <si>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</si>
  <si>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</si>
  <si>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</si>
  <si>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</si>
  <si>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</si>
  <si>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</si>
  <si>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</si>
  <si>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</si>
  <si>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</si>
  <si>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</si>
  <si>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</si>
  <si>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</si>
  <si>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</si>
  <si>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</si>
  <si>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</si>
  <si>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</si>
  <si>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</si>
  <si>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</si>
  <si>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</si>
  <si>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</si>
  <si>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</si>
  <si>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</si>
  <si>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</si>
  <si>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</si>
  <si>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</si>
  <si>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</si>
  <si>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</si>
  <si>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</si>
  <si>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</si>
  <si>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</si>
  <si>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</si>
  <si>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</si>
  <si>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</si>
  <si>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</si>
  <si>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</si>
  <si>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</si>
  <si>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</si>
  <si>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</si>
  <si>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</si>
  <si>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</si>
  <si>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</si>
  <si>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</si>
  <si>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</si>
  <si>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</si>
  <si>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</si>
  <si>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</si>
  <si>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</si>
  <si>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</si>
  <si>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</si>
  <si>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</si>
  <si>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</si>
  <si>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</si>
  <si>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</si>
  <si>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</si>
  <si>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</si>
  <si>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</si>
  <si>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</si>
  <si>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</si>
  <si>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</si>
  <si>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</si>
  <si>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</si>
  <si>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</si>
  <si>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</si>
  <si>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</si>
  <si>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</si>
  <si>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</si>
  <si>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</si>
  <si>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</si>
  <si>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</si>
  <si>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</si>
  <si>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</si>
  <si>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</si>
  <si>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</si>
  <si>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</si>
  <si>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</si>
  <si>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</si>
  <si>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</si>
  <si>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</si>
  <si>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</si>
  <si>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</si>
  <si>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</si>
  <si>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</si>
  <si>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</si>
  <si>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</si>
  <si>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</si>
  <si>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</si>
  <si>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</si>
  <si>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</si>
  <si>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</si>
  <si>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</si>
  <si>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</si>
  <si>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</si>
  <si>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</si>
  <si>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</si>
  <si>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</si>
  <si>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</si>
  <si>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</si>
  <si>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</si>
  <si>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</si>
  <si>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</si>
  <si>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</si>
  <si>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</si>
  <si>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</si>
  <si>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</si>
  <si>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</si>
  <si>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</si>
  <si>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</si>
  <si>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</si>
  <si>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</si>
  <si>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</si>
  <si>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</si>
  <si>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</si>
  <si>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</si>
  <si>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</si>
  <si>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</si>
  <si>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</si>
  <si>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</si>
  <si>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</si>
  <si>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</si>
  <si>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</si>
  <si>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</si>
  <si>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</si>
  <si>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</si>
  <si>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</si>
  <si>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</si>
  <si>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</si>
  <si>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</si>
  <si>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</si>
  <si>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</si>
  <si>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</si>
  <si>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</si>
  <si>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</si>
  <si>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</si>
  <si>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</si>
  <si>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</si>
  <si>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</si>
  <si>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</si>
  <si>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</si>
  <si>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</si>
  <si>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</si>
  <si>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</si>
  <si>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</si>
  <si>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</si>
  <si>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</si>
  <si>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</si>
  <si>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</si>
  <si>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</si>
  <si>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</si>
  <si>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</si>
  <si>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</si>
  <si>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</si>
  <si>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</si>
  <si>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</si>
  <si>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</si>
  <si>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</si>
  <si>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</si>
  <si>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</si>
  <si>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</si>
  <si>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</si>
  <si>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</si>
  <si>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</si>
  <si>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</si>
  <si>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</si>
  <si>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</si>
  <si>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</si>
  <si>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</si>
  <si>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</si>
  <si>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</si>
  <si>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</si>
  <si>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</si>
  <si>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</si>
  <si>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</si>
  <si>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</si>
  <si>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</si>
  <si>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</si>
  <si>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</si>
  <si>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</si>
  <si>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</si>
  <si>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</si>
  <si>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</si>
  <si>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</si>
  <si>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</si>
  <si>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</si>
  <si>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</si>
  <si>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</si>
  <si>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</si>
  <si>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</si>
  <si>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</si>
  <si>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</si>
  <si>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</si>
  <si>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</si>
  <si>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</si>
  <si>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</si>
  <si>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</si>
  <si>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</si>
  <si>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</si>
  <si>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</si>
  <si>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</si>
  <si>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</si>
  <si>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</si>
  <si>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</si>
  <si>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</si>
  <si>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</si>
  <si>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</si>
  <si>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</si>
  <si>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</si>
  <si>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</si>
  <si>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</si>
  <si>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</si>
  <si>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</si>
  <si>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</si>
  <si>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</si>
  <si>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</si>
  <si>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</si>
  <si>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</si>
  <si>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</si>
  <si>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</si>
  <si>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</si>
  <si>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</si>
  <si>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</si>
  <si>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</si>
  <si>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</si>
  <si>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</si>
  <si>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</si>
  <si>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</si>
  <si>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</si>
  <si>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</si>
  <si>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</si>
  <si>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</si>
  <si>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</si>
  <si>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</si>
  <si>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</si>
  <si>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</si>
  <si>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</si>
  <si>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</si>
  <si>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</si>
  <si>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</si>
  <si>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</si>
  <si>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</si>
  <si>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</si>
  <si>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</si>
  <si>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</si>
  <si>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</si>
  <si>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</si>
  <si>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</si>
  <si>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</si>
  <si>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</si>
  <si>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</si>
  <si>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</si>
  <si>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</si>
  <si>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</si>
  <si>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</si>
  <si>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</si>
  <si>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</si>
  <si>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</si>
  <si>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</si>
  <si>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</si>
  <si>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</si>
  <si>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</si>
  <si>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</si>
  <si>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</si>
  <si>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</si>
  <si>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</si>
  <si>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</si>
  <si>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</si>
  <si>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</si>
  <si>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</si>
  <si>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</si>
  <si>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</si>
  <si>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</si>
  <si>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</si>
  <si>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</si>
  <si>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</si>
  <si>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</si>
  <si>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</si>
  <si>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</si>
  <si>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</si>
  <si>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</si>
  <si>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</si>
  <si>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</si>
  <si>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</si>
  <si>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</si>
  <si>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</si>
  <si>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</si>
  <si>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</si>
  <si>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</si>
  <si>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</si>
  <si>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</si>
  <si>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</si>
  <si>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</si>
  <si>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</si>
  <si>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</si>
  <si>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</si>
  <si>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</si>
  <si>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</si>
  <si>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</si>
  <si>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</si>
  <si>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</si>
  <si>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</si>
  <si>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</si>
  <si>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</si>
  <si>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</si>
  <si>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</si>
  <si>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</si>
  <si>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</si>
  <si>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</si>
  <si>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</si>
  <si>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</si>
  <si>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</si>
  <si>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</si>
  <si>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</si>
  <si>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</si>
  <si>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</si>
  <si>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</si>
  <si>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</si>
  <si>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</si>
  <si>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</si>
  <si>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</si>
  <si>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</si>
  <si>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</si>
  <si>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</si>
  <si>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</si>
  <si>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</si>
  <si>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</si>
  <si>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</si>
  <si>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</si>
  <si>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</si>
  <si>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</si>
  <si>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</si>
  <si>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</si>
  <si>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</si>
  <si>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</si>
  <si>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</si>
  <si>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</si>
  <si>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</si>
  <si>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</si>
  <si>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</si>
  <si>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</si>
  <si>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</si>
  <si>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</si>
  <si>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</si>
  <si>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</si>
  <si>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</si>
  <si>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</si>
  <si>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</si>
  <si>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</si>
  <si>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</si>
  <si>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</si>
  <si>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</si>
  <si>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</si>
  <si>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</si>
  <si>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</si>
  <si>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</si>
  <si>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</si>
  <si>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</si>
  <si>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</si>
  <si>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</si>
  <si>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</si>
  <si>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</si>
  <si>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</si>
  <si>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</si>
  <si>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</si>
  <si>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</si>
  <si>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</si>
  <si>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</si>
  <si>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</si>
  <si>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</si>
  <si>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</si>
  <si>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</si>
  <si>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</si>
  <si>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</si>
  <si>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</si>
  <si>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</si>
  <si>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</si>
  <si>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</si>
  <si>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</si>
  <si>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</si>
  <si>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</si>
  <si>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</si>
  <si>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</si>
  <si>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</si>
  <si>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</si>
  <si>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</si>
  <si>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</si>
  <si>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</si>
  <si>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</si>
  <si>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</si>
  <si>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</si>
  <si>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</si>
  <si>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</si>
  <si>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</si>
  <si>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</si>
  <si>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</si>
  <si>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</si>
  <si>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</si>
  <si>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</si>
  <si>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</si>
  <si>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</si>
  <si>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</si>
  <si>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</si>
  <si>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</si>
  <si>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</si>
  <si>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</si>
  <si>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</si>
  <si>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</si>
  <si>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</si>
  <si>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</si>
  <si>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</si>
  <si>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</si>
  <si>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</si>
  <si>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</si>
  <si>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</si>
  <si>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</si>
  <si>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</si>
  <si>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</si>
  <si>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</si>
  <si>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</si>
  <si>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</si>
  <si>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</si>
  <si>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</si>
  <si>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</si>
  <si>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</si>
  <si>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</si>
  <si>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</si>
  <si>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</si>
  <si>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</si>
  <si>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</si>
  <si>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</si>
  <si>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</si>
  <si>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</si>
  <si>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</si>
  <si>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</si>
  <si>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</si>
  <si>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</si>
  <si>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</si>
  <si>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</si>
  <si>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</si>
  <si>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</si>
  <si>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</si>
  <si>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</si>
  <si>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</si>
  <si>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</si>
  <si>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</si>
  <si>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</si>
  <si>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</si>
  <si>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</si>
  <si>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</si>
  <si>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</si>
  <si>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</si>
  <si>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</si>
  <si>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</si>
  <si>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</si>
  <si>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</si>
  <si>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</si>
  <si>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</si>
  <si>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</si>
  <si>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</si>
  <si>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</si>
  <si>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</si>
  <si>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</si>
  <si>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</si>
  <si>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</si>
  <si>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</si>
  <si>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</si>
  <si>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</si>
  <si>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</si>
  <si>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</si>
  <si>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</si>
  <si>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</si>
  <si>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</si>
  <si>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</si>
  <si>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</si>
  <si>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</si>
  <si>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</si>
  <si>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</si>
  <si>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</si>
  <si>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</si>
  <si>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</si>
  <si>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</si>
  <si>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</si>
  <si>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</si>
  <si>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</si>
  <si>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</si>
  <si>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</si>
  <si>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</si>
  <si>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</si>
  <si>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</si>
  <si>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</si>
  <si>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</si>
  <si>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</si>
  <si>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</si>
  <si>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</si>
  <si>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</si>
  <si>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</si>
  <si>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</si>
  <si>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</si>
  <si>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</si>
  <si>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</si>
  <si>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</si>
  <si>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</si>
  <si>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</si>
  <si>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</si>
  <si>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</si>
  <si>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</si>
  <si>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</si>
  <si>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</si>
  <si>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</si>
  <si>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</si>
  <si>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</si>
  <si>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</si>
  <si>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</si>
  <si>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</si>
  <si>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</si>
  <si>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</si>
  <si>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</si>
  <si>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</si>
  <si>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</si>
  <si>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</si>
  <si>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</si>
  <si>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</si>
  <si>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</si>
  <si>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</si>
  <si>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</si>
  <si>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</si>
  <si>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</si>
  <si>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</si>
  <si>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</si>
  <si>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</si>
  <si>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</si>
  <si>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</si>
  <si>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</si>
  <si>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</si>
  <si>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</si>
  <si>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</si>
  <si>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</si>
  <si>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</si>
  <si>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</si>
  <si>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</si>
  <si>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</si>
  <si>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</si>
  <si>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</si>
  <si>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</si>
  <si>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</si>
  <si>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</si>
  <si>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</si>
  <si>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</si>
  <si>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</si>
  <si>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</si>
  <si>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</si>
  <si>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</si>
  <si>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</si>
  <si>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</si>
  <si>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</si>
  <si>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</si>
  <si>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</si>
  <si>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</si>
  <si>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</si>
  <si>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</si>
  <si>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</si>
  <si>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</si>
  <si>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</si>
  <si>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</si>
  <si>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</si>
  <si>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</si>
  <si>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</si>
  <si>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</si>
  <si>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</si>
  <si>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</si>
  <si>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</si>
  <si>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</si>
  <si>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</si>
  <si>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</si>
  <si>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</si>
  <si>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</si>
  <si>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</si>
  <si>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</si>
  <si>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</si>
  <si>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</si>
  <si>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</si>
  <si>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</si>
  <si>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</si>
  <si>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</si>
  <si>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</si>
  <si>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</si>
  <si>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</si>
  <si>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</si>
  <si>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</si>
  <si>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</si>
  <si>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</si>
  <si>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</si>
  <si>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</si>
  <si>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</si>
  <si>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</si>
  <si>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</si>
  <si>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</si>
  <si>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</si>
  <si>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</si>
  <si>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</si>
  <si>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</si>
  <si>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</si>
  <si>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</si>
  <si>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</si>
  <si>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</si>
  <si>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</si>
  <si>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</si>
  <si>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</si>
  <si>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</si>
  <si>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</si>
  <si>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</si>
  <si>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</si>
  <si>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</si>
  <si>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</si>
  <si>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</si>
  <si>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</si>
  <si>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</si>
  <si>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</si>
  <si>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</si>
  <si>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</si>
  <si>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</si>
  <si>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</si>
  <si>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</si>
  <si>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</si>
  <si>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</si>
  <si>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</si>
  <si>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</si>
  <si>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</si>
  <si>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</si>
  <si>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</si>
  <si>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</si>
  <si>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</si>
  <si>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</si>
  <si>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</si>
  <si>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</si>
  <si>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</si>
  <si>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</si>
  <si>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</si>
  <si>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</si>
  <si>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</si>
  <si>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</si>
  <si>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</si>
  <si>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</si>
  <si>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</si>
  <si>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</si>
  <si>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</si>
  <si>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</si>
  <si>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</si>
  <si>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</si>
  <si>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</si>
  <si>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</si>
  <si>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</si>
  <si>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</si>
  <si>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</si>
  <si>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</si>
  <si>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</si>
  <si>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</si>
  <si>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</si>
  <si>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</si>
  <si>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</si>
  <si>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</si>
  <si>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</si>
  <si>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</si>
  <si>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</si>
  <si>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</si>
  <si>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</si>
  <si>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</si>
  <si>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</si>
  <si>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</si>
  <si>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</si>
  <si>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</si>
  <si>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</si>
  <si>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</si>
  <si>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</si>
  <si>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</si>
  <si>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</si>
  <si>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</si>
  <si>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</si>
  <si>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</si>
  <si>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</si>
  <si>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</si>
  <si>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</si>
  <si>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</si>
  <si>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</si>
  <si>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</si>
  <si>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</si>
  <si>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</si>
  <si>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</si>
  <si>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</si>
  <si>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</si>
  <si>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</si>
  <si>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</si>
  <si>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</si>
  <si>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</si>
  <si>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</si>
  <si>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</si>
  <si>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</si>
  <si>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</si>
  <si>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</si>
  <si>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</si>
  <si>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</si>
  <si>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</si>
  <si>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</si>
  <si>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</si>
  <si>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</si>
  <si>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</si>
  <si>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</si>
  <si>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</si>
  <si>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</si>
  <si>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</si>
  <si>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</si>
  <si>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</si>
  <si>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</si>
  <si>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</si>
  <si>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</si>
  <si>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</si>
  <si>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</si>
  <si>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</si>
  <si>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</si>
  <si>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</si>
  <si>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</si>
  <si>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</si>
  <si>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</si>
  <si>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</si>
  <si>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</si>
  <si>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</si>
  <si>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</si>
  <si>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</si>
  <si>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</si>
  <si>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</si>
  <si>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</si>
  <si>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</si>
  <si>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</si>
  <si>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</si>
  <si>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</si>
  <si>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</si>
  <si>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</si>
  <si>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</si>
  <si>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</si>
  <si>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</si>
  <si>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</si>
  <si>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</si>
  <si>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</si>
  <si>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</si>
  <si>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</si>
  <si>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</si>
  <si>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</si>
  <si>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</si>
  <si>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</si>
  <si>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</si>
  <si>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</si>
  <si>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</si>
  <si>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</si>
  <si>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</si>
  <si>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</si>
  <si>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</si>
  <si>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</si>
  <si>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</si>
  <si>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</si>
  <si>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</si>
  <si>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</si>
  <si>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</si>
  <si>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</si>
  <si>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</si>
  <si>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</si>
  <si>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</si>
  <si>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</si>
  <si>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</si>
  <si>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</si>
  <si>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</si>
  <si>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</si>
  <si>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</si>
  <si>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</si>
  <si>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</si>
  <si>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</si>
  <si>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</si>
  <si>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</si>
  <si>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</si>
  <si>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</si>
  <si>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</si>
  <si>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</si>
  <si>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</si>
  <si>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</si>
  <si>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</si>
  <si>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</si>
  <si>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</si>
  <si>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</si>
  <si>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</si>
  <si>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</si>
  <si>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</si>
  <si>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</si>
  <si>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</si>
  <si>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</si>
  <si>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</si>
  <si>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</si>
  <si>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</si>
  <si>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</si>
  <si>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</si>
  <si>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</si>
  <si>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</si>
  <si>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</si>
  <si>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</si>
  <si>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</si>
  <si>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</si>
  <si>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</si>
  <si>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</si>
  <si>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</si>
  <si>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</si>
  <si>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</si>
  <si>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</si>
  <si>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</si>
  <si>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</si>
  <si>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</si>
  <si>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</si>
  <si>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</si>
  <si>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</si>
  <si>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</si>
  <si>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</si>
  <si>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</si>
  <si>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</si>
  <si>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</si>
  <si>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</si>
  <si>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</si>
  <si>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</si>
  <si>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</si>
  <si>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</si>
  <si>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</si>
  <si>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</si>
  <si>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</si>
  <si>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</si>
  <si>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</si>
  <si>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</si>
  <si>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</si>
  <si>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</si>
  <si>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</si>
  <si>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</si>
  <si>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</si>
  <si>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</si>
  <si>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</si>
  <si>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</si>
  <si>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</si>
  <si>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</si>
  <si>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</si>
  <si>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</si>
  <si>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</si>
  <si>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</si>
  <si>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</si>
  <si>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</si>
  <si>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</si>
  <si>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</si>
  <si>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</si>
  <si>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</si>
  <si>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</si>
  <si>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</si>
  <si>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</si>
  <si>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</si>
  <si>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</si>
  <si>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</si>
  <si>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</si>
  <si>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</si>
  <si>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</si>
  <si>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</si>
  <si>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</si>
  <si>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</si>
  <si>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</si>
  <si>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</si>
  <si>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</si>
  <si>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</si>
  <si>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</si>
  <si>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</si>
  <si>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</si>
  <si>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</si>
  <si>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</si>
  <si>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</si>
  <si>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</si>
  <si>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</si>
  <si>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</si>
  <si>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</si>
  <si>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</si>
  <si>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</si>
  <si>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</si>
  <si>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</si>
  <si>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</si>
  <si>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</si>
  <si>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</si>
  <si>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</si>
  <si>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</si>
  <si>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</si>
  <si>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</si>
  <si>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</si>
  <si>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</si>
  <si>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</si>
  <si>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</si>
  <si>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</si>
  <si>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</si>
  <si>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</si>
  <si>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</si>
  <si>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</si>
  <si>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</si>
  <si>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</si>
  <si>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</si>
  <si>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</si>
  <si>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</si>
  <si>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</si>
  <si>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</si>
  <si>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</si>
  <si>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</si>
  <si>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</si>
  <si>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</si>
  <si>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</si>
  <si>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</si>
  <si>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</si>
  <si>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</si>
  <si>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</si>
  <si>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</si>
  <si>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</si>
  <si>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</si>
  <si>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</si>
  <si>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</si>
  <si>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</si>
  <si>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</si>
  <si>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</si>
  <si>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</si>
  <si>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</si>
  <si>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</si>
  <si>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</si>
  <si>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</si>
  <si>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</si>
  <si>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</si>
  <si>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</si>
  <si>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</si>
  <si>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</si>
  <si>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</si>
  <si>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</si>
  <si>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</si>
  <si>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</si>
  <si>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</si>
  <si>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</si>
  <si>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</si>
  <si>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</si>
  <si>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</si>
  <si>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</si>
  <si>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</si>
  <si>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</si>
  <si>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</si>
  <si>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</si>
  <si>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</si>
  <si>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</si>
  <si>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</si>
  <si>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</si>
  <si>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</si>
  <si>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</si>
  <si>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</si>
  <si>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</si>
  <si>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</si>
  <si>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</si>
  <si>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</si>
  <si>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</si>
  <si>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</si>
  <si>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</si>
  <si>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</si>
  <si>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</si>
  <si>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</si>
  <si>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</si>
  <si>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</si>
  <si>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</si>
  <si>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</si>
  <si>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</si>
  <si>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</si>
  <si>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</si>
  <si>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</si>
  <si>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</si>
  <si>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</si>
  <si>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</si>
  <si>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</si>
  <si>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</si>
  <si>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</si>
  <si>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</si>
  <si>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</si>
  <si>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</si>
  <si>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</si>
  <si>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</si>
  <si>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</si>
  <si>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</si>
  <si>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</si>
  <si>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</si>
  <si>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</si>
  <si>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</si>
  <si>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</si>
  <si>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</si>
  <si>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</si>
  <si>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</si>
  <si>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</si>
  <si>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</si>
  <si>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</si>
  <si>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</si>
  <si>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</si>
  <si>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</si>
  <si>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</si>
  <si>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</si>
  <si>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</si>
  <si>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</si>
  <si>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</si>
  <si>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</si>
  <si>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</si>
  <si>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</si>
  <si>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</si>
  <si>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</si>
  <si>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</si>
  <si>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</si>
  <si>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</si>
  <si>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</si>
  <si>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</si>
  <si>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</si>
  <si>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</si>
  <si>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</si>
  <si>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</si>
  <si>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</si>
  <si>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</si>
  <si>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</si>
  <si>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</si>
  <si>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</si>
  <si>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</si>
  <si>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</si>
  <si>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</si>
  <si>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</si>
  <si>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</si>
  <si>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</si>
  <si>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</si>
  <si>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</si>
  <si>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</si>
  <si>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</si>
  <si>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</si>
  <si>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</si>
  <si>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</si>
  <si>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</si>
  <si>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</si>
  <si>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</si>
  <si>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</si>
  <si>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</si>
  <si>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</si>
  <si>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</si>
  <si>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</si>
  <si>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</si>
  <si>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</si>
  <si>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</si>
  <si>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</si>
  <si>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</si>
  <si>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</si>
  <si>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</si>
  <si>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</si>
  <si>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</si>
  <si>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</si>
  <si>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</si>
  <si>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</si>
  <si>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</si>
  <si>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</si>
  <si>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</si>
  <si>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</si>
  <si>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</si>
  <si>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</si>
  <si>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</si>
  <si>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</si>
  <si>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</si>
  <si>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</si>
  <si>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</si>
  <si>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</si>
  <si>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</si>
  <si>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</si>
  <si>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</si>
  <si>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</si>
  <si>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</si>
  <si>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</si>
  <si>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</si>
  <si>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</si>
  <si>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</si>
  <si>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</si>
  <si>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</si>
  <si>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</si>
  <si>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</si>
  <si>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</si>
  <si>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</si>
  <si>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</si>
  <si>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</si>
  <si>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</si>
  <si>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</si>
  <si>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</si>
  <si>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</si>
  <si>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</si>
  <si>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</si>
  <si>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</si>
  <si>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</si>
  <si>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</si>
  <si>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</si>
  <si>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</si>
  <si>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</si>
  <si>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</si>
  <si>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</si>
  <si>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</si>
  <si>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</si>
  <si>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</si>
  <si>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</si>
  <si>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</si>
  <si>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</si>
  <si>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</si>
  <si>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</si>
  <si>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</si>
  <si>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</si>
  <si>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</si>
  <si>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</si>
  <si>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</si>
  <si>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</si>
  <si>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</si>
  <si>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</si>
  <si>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</si>
  <si>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</si>
  <si>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</si>
  <si>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</si>
  <si>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</si>
  <si>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</si>
  <si>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</si>
  <si>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</si>
  <si>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</si>
  <si>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</si>
  <si>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</si>
  <si>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</si>
  <si>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</si>
  <si>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</si>
  <si>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</si>
  <si>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</si>
  <si>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</si>
  <si>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</si>
  <si>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</si>
  <si>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</si>
  <si>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</si>
  <si>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</si>
  <si>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</si>
  <si>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</si>
  <si>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</si>
  <si>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</si>
  <si>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</si>
  <si>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</si>
  <si>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</si>
  <si>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</si>
  <si>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</si>
  <si>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</si>
  <si>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</si>
  <si>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</si>
  <si>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</si>
  <si>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</si>
  <si>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</si>
  <si>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</si>
  <si>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</si>
  <si>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</si>
  <si>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</si>
  <si>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</si>
  <si>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</si>
  <si>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</si>
  <si>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</si>
  <si>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</si>
  <si>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</si>
  <si>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</si>
  <si>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</si>
  <si>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</si>
  <si>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</si>
  <si>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</si>
  <si>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</si>
  <si>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</si>
  <si>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</si>
  <si>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</si>
  <si>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</si>
  <si>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</si>
  <si>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</si>
  <si>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</si>
  <si>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</si>
  <si>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</si>
  <si>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</si>
  <si>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</si>
  <si>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</si>
  <si>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</si>
  <si>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</si>
  <si>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</si>
  <si>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</si>
  <si>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</si>
  <si>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</si>
  <si>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</si>
  <si>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</si>
  <si>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</si>
  <si>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</si>
  <si>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</si>
  <si>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</si>
  <si>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</si>
  <si>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</si>
  <si>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</si>
  <si>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</si>
  <si>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</si>
  <si>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</si>
  <si>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</si>
  <si>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</si>
  <si>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</si>
  <si>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</si>
  <si>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</si>
  <si>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</si>
  <si>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</si>
  <si>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</si>
  <si>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</si>
  <si>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</si>
  <si>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</si>
  <si>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</si>
  <si>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</si>
  <si>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</si>
  <si>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</si>
  <si>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</si>
  <si>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</si>
  <si>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</si>
  <si>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</si>
  <si>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</si>
  <si>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</si>
  <si>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</si>
  <si>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</si>
  <si>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</si>
  <si>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</si>
  <si>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</si>
  <si>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</si>
  <si>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</si>
  <si>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</si>
  <si>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</si>
  <si>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</si>
  <si>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</si>
  <si>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</si>
  <si>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</si>
  <si>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</si>
  <si>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</si>
  <si>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</si>
  <si>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</si>
  <si>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</si>
  <si>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</si>
  <si>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</si>
  <si>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</si>
  <si>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</si>
  <si>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</si>
  <si>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</si>
  <si>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</si>
  <si>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</si>
  <si>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</si>
  <si>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</si>
  <si>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</si>
  <si>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</si>
  <si>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</si>
  <si>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</si>
  <si>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</si>
  <si>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</si>
  <si>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</si>
  <si>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</si>
  <si>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</si>
  <si>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</si>
  <si>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</si>
  <si>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</si>
  <si>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</si>
  <si>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</si>
  <si>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</si>
  <si>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</si>
  <si>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</si>
  <si>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</si>
  <si>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</si>
  <si>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</si>
  <si>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</si>
  <si>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</si>
  <si>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</si>
  <si>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</si>
  <si>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</si>
  <si>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</si>
  <si>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</si>
  <si>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</si>
  <si>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</si>
  <si>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</si>
  <si>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</si>
  <si>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</si>
  <si>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</si>
  <si>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</si>
  <si>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</si>
  <si>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</si>
  <si>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</si>
  <si>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</si>
  <si>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</si>
  <si>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</si>
  <si>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</si>
  <si>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</si>
  <si>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</si>
  <si>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</si>
  <si>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</si>
  <si>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</si>
  <si>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</si>
  <si>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</si>
  <si>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</si>
  <si>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</si>
  <si>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</si>
  <si>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</si>
  <si>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</si>
  <si>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</si>
  <si>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</si>
  <si>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</si>
  <si>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</si>
  <si>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</si>
  <si>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</si>
  <si>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</si>
  <si>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</si>
  <si>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</si>
  <si>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</si>
  <si>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</si>
  <si>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</si>
  <si>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</si>
  <si>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</si>
  <si>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</si>
  <si>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</si>
  <si>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</si>
  <si>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</si>
  <si>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</si>
  <si>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</si>
  <si>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</si>
  <si>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</si>
  <si>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</si>
  <si>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</si>
  <si>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</si>
  <si>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</si>
  <si>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</si>
  <si>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</si>
  <si>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</si>
  <si>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</si>
  <si>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</si>
  <si>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</si>
  <si>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</si>
  <si>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</si>
  <si>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</si>
  <si>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</si>
  <si>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</si>
  <si>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</si>
  <si>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</si>
  <si>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</si>
  <si>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</si>
  <si>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</si>
  <si>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</si>
  <si>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</si>
  <si>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</si>
  <si>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</si>
  <si>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</si>
  <si>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</si>
  <si>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</si>
  <si>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</si>
  <si>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</si>
  <si>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</si>
  <si>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</si>
  <si>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</si>
  <si>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</si>
  <si>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</si>
  <si>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</si>
  <si>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</si>
  <si>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</si>
  <si>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</si>
  <si>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</si>
  <si>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</si>
  <si>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</si>
  <si>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</si>
  <si>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</si>
  <si>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</si>
  <si>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</si>
  <si>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</si>
  <si>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</si>
  <si>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</si>
  <si>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</si>
  <si>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</si>
  <si>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</si>
  <si>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</si>
  <si>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</si>
  <si>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</si>
  <si>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</si>
  <si>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</si>
  <si>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</si>
  <si>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</si>
  <si>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</si>
  <si>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</si>
  <si>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</si>
  <si>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</si>
  <si>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</si>
  <si>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</si>
  <si>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</si>
  <si>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</si>
  <si>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</si>
  <si>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</si>
  <si>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</si>
  <si>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</si>
  <si>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</si>
  <si>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</si>
  <si>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</si>
  <si>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</si>
  <si>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</si>
  <si>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</si>
  <si>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</si>
  <si>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</si>
  <si>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</si>
  <si>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</si>
  <si>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</si>
  <si>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</si>
  <si>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</si>
  <si>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</si>
  <si>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</si>
  <si>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</si>
  <si>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</si>
  <si>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</si>
  <si>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</si>
  <si>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</si>
  <si>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</si>
  <si>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</si>
  <si>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</si>
  <si>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</si>
  <si>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</si>
  <si>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</si>
  <si>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</si>
  <si>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</si>
  <si>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</si>
  <si>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</si>
  <si>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</si>
  <si>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</si>
  <si>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</si>
  <si>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</si>
  <si>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</si>
  <si>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</si>
  <si>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</si>
  <si>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</si>
  <si>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</si>
  <si>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</si>
  <si>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</si>
  <si>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</si>
  <si>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</si>
  <si>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</si>
  <si>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</si>
  <si>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</si>
  <si>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</si>
  <si>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</si>
  <si>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</si>
  <si>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</si>
  <si>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</si>
  <si>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</si>
  <si>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</si>
  <si>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</si>
  <si>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</si>
  <si>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</si>
  <si>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</si>
  <si>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</si>
  <si>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</si>
  <si>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</si>
  <si>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</si>
  <si>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</si>
  <si>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</si>
  <si>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</si>
  <si>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</si>
  <si>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</si>
  <si>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</si>
  <si>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</si>
  <si>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</si>
  <si>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</si>
  <si>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</si>
  <si>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</si>
  <si>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</si>
  <si>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</si>
  <si>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</si>
  <si>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</si>
  <si>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</si>
  <si>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</si>
  <si>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</si>
  <si>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</si>
  <si>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</si>
  <si>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</si>
  <si>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</si>
  <si>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</si>
  <si>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</si>
  <si>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</si>
  <si>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</si>
  <si>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</si>
  <si>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</si>
  <si>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</si>
  <si>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</si>
  <si>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</si>
  <si>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</si>
  <si>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</si>
  <si>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</si>
  <si>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</si>
  <si>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</si>
  <si>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</si>
  <si>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</si>
  <si>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</si>
  <si>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</si>
  <si>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</si>
  <si>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</si>
  <si>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</si>
  <si>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</si>
  <si>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</si>
  <si>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</si>
  <si>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</si>
  <si>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</si>
  <si>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</si>
  <si>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</si>
  <si>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</si>
  <si>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</si>
  <si>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</si>
  <si>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</si>
  <si>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</si>
  <si>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</si>
  <si>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</si>
  <si>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</si>
  <si>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</si>
  <si>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</si>
  <si>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</si>
  <si>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</si>
  <si>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</si>
  <si>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</si>
  <si>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</si>
  <si>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</si>
  <si>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</si>
  <si>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</si>
  <si>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</si>
  <si>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</si>
  <si>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</si>
  <si>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</si>
  <si>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</si>
  <si>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</si>
  <si>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</si>
  <si>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</si>
  <si>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</si>
  <si>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</si>
  <si>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</si>
  <si>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</si>
  <si>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</si>
  <si>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</si>
  <si>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</si>
  <si>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</si>
  <si>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</si>
  <si>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</si>
  <si>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</si>
  <si>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</si>
  <si>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</si>
  <si>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</si>
  <si>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</si>
  <si>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</si>
  <si>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</si>
  <si>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</si>
  <si>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</si>
  <si>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</si>
  <si>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</si>
  <si>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</si>
  <si>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</si>
  <si>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</si>
  <si>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</si>
  <si>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</si>
  <si>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</si>
  <si>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</si>
  <si>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</si>
  <si>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</si>
  <si>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</si>
  <si>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</si>
  <si>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</si>
  <si>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</si>
  <si>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</si>
  <si>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</si>
  <si>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</si>
  <si>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</si>
  <si>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</si>
  <si>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</si>
  <si>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</si>
  <si>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</si>
  <si>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</si>
  <si>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</si>
  <si>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</si>
  <si>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</si>
  <si>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</si>
  <si>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</si>
  <si>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</si>
  <si>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</si>
  <si>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</si>
  <si>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</si>
  <si>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</si>
  <si>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</si>
  <si>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</si>
  <si>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</si>
  <si>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</si>
  <si>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</si>
  <si>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</si>
  <si>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</si>
  <si>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</si>
  <si>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</si>
  <si>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</si>
  <si>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</si>
  <si>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</si>
  <si>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</si>
  <si>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</si>
  <si>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</si>
  <si>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</si>
  <si>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</si>
  <si>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</si>
  <si>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</si>
  <si>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</si>
  <si>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</si>
  <si>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</si>
  <si>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</si>
  <si>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</si>
  <si>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</si>
  <si>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</si>
  <si>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</si>
  <si>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</si>
  <si>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</si>
  <si>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</si>
  <si>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</si>
  <si>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</si>
  <si>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</si>
  <si>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</si>
  <si>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</si>
  <si>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</si>
  <si>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</si>
  <si>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</si>
  <si>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</si>
  <si>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</si>
  <si>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</si>
  <si>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</si>
  <si>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</si>
  <si>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</si>
  <si>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</si>
  <si>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</si>
  <si>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</si>
  <si>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</si>
  <si>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</si>
  <si>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</si>
  <si>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</si>
  <si>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</si>
  <si>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</si>
  <si>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</si>
  <si>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</si>
  <si>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</si>
  <si>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</si>
  <si>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</si>
  <si>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</si>
  <si>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</si>
  <si>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</si>
  <si>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</si>
  <si>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</si>
  <si>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</si>
  <si>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</si>
  <si>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</si>
  <si>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</si>
  <si>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</si>
  <si>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</si>
  <si>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</si>
  <si>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</si>
  <si>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</si>
  <si>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</si>
  <si>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</si>
  <si>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</si>
  <si>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</si>
  <si>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</si>
  <si>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</si>
  <si>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</si>
  <si>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</si>
  <si>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</si>
  <si>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</si>
  <si>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</si>
  <si>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</si>
  <si>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</si>
  <si>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</si>
  <si>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</si>
  <si>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</si>
  <si>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</si>
  <si>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</si>
  <si>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</si>
  <si>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</si>
  <si>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</si>
  <si>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</si>
  <si>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</si>
  <si>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</si>
  <si>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</si>
  <si>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</si>
  <si>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</si>
  <si>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</si>
  <si>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</si>
  <si>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</si>
  <si>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</si>
  <si>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</si>
  <si>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</si>
  <si>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</si>
  <si>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</si>
  <si>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</si>
  <si>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</si>
  <si>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</si>
  <si>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</si>
  <si>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</si>
  <si>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</si>
  <si>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</si>
  <si>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</si>
  <si>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</si>
  <si>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</si>
  <si>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</si>
  <si>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</si>
  <si>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</si>
  <si>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</si>
  <si>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</si>
  <si>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</si>
  <si>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</si>
  <si>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</si>
  <si>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</si>
  <si>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</si>
  <si>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</si>
  <si>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</si>
  <si>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</si>
  <si>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</si>
  <si>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</si>
  <si>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</si>
  <si>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</si>
  <si>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</si>
  <si>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</si>
  <si>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</si>
  <si>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</si>
  <si>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</si>
  <si>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</si>
  <si>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</si>
  <si>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</si>
  <si>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</si>
  <si>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</si>
  <si>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</si>
  <si>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</si>
  <si>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</si>
  <si>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</si>
  <si>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</si>
  <si>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</si>
  <si>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</si>
  <si>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</si>
  <si>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</si>
  <si>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</si>
  <si>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</si>
  <si>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</si>
  <si>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</si>
  <si>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</si>
  <si>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</si>
  <si>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</si>
  <si>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</si>
  <si>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</si>
  <si>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</si>
  <si>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</si>
  <si>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</si>
  <si>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</si>
  <si>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</si>
  <si>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</si>
  <si>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</si>
  <si>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</si>
  <si>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</si>
  <si>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</si>
  <si>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</si>
  <si>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</si>
  <si>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</si>
  <si>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</si>
  <si>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</si>
  <si>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</si>
  <si>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</si>
  <si>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</si>
  <si>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</si>
  <si>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</si>
  <si>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</si>
  <si>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</si>
  <si>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</si>
  <si>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</si>
  <si>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</si>
  <si>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</si>
  <si>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</si>
  <si>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</si>
  <si>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</si>
  <si>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</si>
  <si>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</si>
  <si>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</si>
  <si>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</si>
  <si>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</si>
  <si>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</si>
  <si>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</si>
  <si>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</si>
  <si>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</si>
  <si>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</si>
  <si>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</si>
  <si>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</si>
  <si>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</si>
  <si>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</si>
  <si>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</si>
  <si>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</si>
  <si>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</si>
  <si>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</si>
  <si>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</si>
  <si>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</si>
  <si>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</si>
  <si>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</si>
  <si>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</si>
  <si>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</si>
  <si>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</si>
  <si>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</si>
  <si>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</si>
  <si>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</si>
  <si>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</si>
  <si>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</si>
  <si>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</si>
  <si>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</si>
  <si>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</si>
  <si>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</si>
  <si>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</si>
  <si>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</si>
  <si>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</si>
  <si>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</si>
  <si>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</si>
  <si>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</si>
  <si>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</si>
  <si>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</si>
  <si>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</si>
  <si>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</si>
  <si>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</si>
  <si>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</si>
  <si>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</si>
  <si>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</si>
  <si>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</si>
  <si>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</si>
  <si>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</si>
  <si>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</si>
  <si>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</si>
  <si>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</si>
  <si>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</si>
  <si>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</si>
  <si>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</si>
  <si>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</si>
  <si>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</si>
  <si>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</si>
  <si>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</si>
  <si>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</si>
  <si>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</si>
  <si>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</si>
  <si>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</si>
  <si>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</si>
  <si>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</si>
  <si>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</si>
  <si>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</si>
  <si>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</si>
  <si>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</si>
  <si>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</si>
  <si>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</si>
  <si>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</si>
  <si>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</si>
  <si>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</si>
  <si>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</si>
  <si>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</si>
  <si>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</si>
  <si>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</si>
  <si>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</si>
  <si>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</si>
  <si>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</si>
  <si>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</si>
  <si>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</si>
  <si>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</si>
  <si>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</si>
  <si>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</si>
  <si>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</si>
  <si>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</si>
  <si>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</si>
  <si>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</si>
  <si>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</si>
  <si>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</si>
  <si>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</si>
  <si>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</si>
  <si>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</si>
  <si>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</si>
  <si>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</si>
  <si>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</si>
  <si>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</si>
  <si>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</si>
  <si>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</si>
  <si>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</si>
  <si>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</si>
  <si>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</si>
  <si>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</si>
  <si>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</si>
  <si>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</si>
  <si>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</si>
  <si>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</si>
  <si>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</si>
  <si>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</si>
  <si>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</si>
  <si>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</si>
  <si>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</si>
  <si>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</si>
  <si>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</si>
  <si>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</si>
  <si>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</si>
  <si>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</si>
  <si>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</si>
  <si>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</si>
  <si>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</si>
  <si>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</si>
  <si>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</si>
  <si>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</si>
  <si>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</si>
  <si>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</si>
  <si>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</si>
  <si>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</si>
  <si>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</si>
  <si>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</si>
  <si>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</si>
  <si>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</si>
  <si>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</si>
  <si>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</si>
  <si>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</si>
  <si>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</si>
  <si>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</si>
  <si>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</si>
  <si>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</si>
  <si>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</si>
  <si>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</si>
  <si>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</si>
  <si>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</si>
  <si>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</si>
  <si>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</si>
  <si>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</si>
  <si>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</si>
  <si>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</si>
  <si>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</si>
  <si>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</si>
  <si>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</si>
  <si>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</si>
  <si>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</si>
  <si>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</si>
  <si>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</si>
  <si>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</si>
  <si>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</si>
  <si>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</si>
  <si>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</si>
  <si>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</si>
  <si>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</si>
  <si>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</si>
  <si>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</si>
  <si>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</si>
  <si>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</si>
  <si>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</si>
  <si>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</si>
  <si>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</si>
  <si>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</si>
  <si>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</si>
  <si>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</si>
  <si>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</si>
  <si>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</si>
  <si>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</si>
  <si>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</si>
  <si>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</si>
  <si>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</si>
  <si>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</si>
  <si>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</si>
  <si>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</si>
  <si>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</si>
  <si>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</si>
  <si>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</si>
  <si>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</si>
  <si>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</si>
  <si>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</si>
  <si>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</si>
  <si>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</si>
  <si>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</si>
  <si>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</si>
  <si>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</si>
  <si>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</si>
  <si>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</si>
  <si>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</si>
  <si>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</si>
  <si>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</si>
  <si>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</si>
  <si>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</si>
  <si>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</si>
  <si>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</si>
  <si>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</si>
  <si>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</si>
  <si>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</si>
  <si>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</si>
  <si>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</si>
  <si>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</si>
  <si>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</si>
  <si>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</si>
  <si>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</si>
  <si>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</si>
  <si>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</si>
  <si>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</si>
  <si>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</si>
  <si>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</si>
  <si>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</si>
  <si>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</si>
  <si>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</si>
  <si>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</si>
  <si>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</si>
  <si>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</si>
  <si>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</si>
  <si>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</si>
  <si>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</si>
  <si>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</si>
  <si>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</si>
  <si>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</si>
  <si>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</si>
  <si>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</si>
  <si>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</si>
  <si>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</si>
  <si>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</si>
  <si>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</si>
  <si>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</si>
  <si>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</si>
  <si>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</si>
  <si>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</si>
  <si>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</si>
  <si>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</si>
  <si>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</si>
  <si>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</si>
  <si>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</si>
  <si>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</si>
  <si>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</si>
  <si>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</si>
  <si>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</si>
  <si>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</si>
  <si>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</si>
  <si>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</si>
  <si>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</si>
  <si>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</si>
  <si>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</si>
  <si>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</si>
  <si>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</si>
  <si>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</si>
  <si>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</si>
  <si>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</si>
  <si>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</si>
  <si>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</si>
  <si>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</si>
  <si>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</si>
  <si>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</si>
  <si>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</si>
  <si>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</si>
  <si>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</si>
  <si>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</si>
  <si>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</si>
  <si>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</si>
  <si>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</si>
  <si>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</si>
  <si>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</si>
  <si>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</si>
  <si>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</si>
  <si>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</si>
  <si>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</si>
  <si>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</si>
  <si>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</si>
  <si>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</si>
  <si>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</si>
  <si>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</si>
  <si>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</si>
  <si>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</si>
  <si>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</si>
  <si>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</si>
  <si>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</si>
  <si>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</si>
  <si>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</si>
  <si>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</si>
  <si>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</si>
  <si>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</si>
  <si>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</si>
  <si>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</si>
  <si>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</si>
  <si>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</si>
  <si>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</si>
  <si>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</si>
  <si>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</si>
  <si>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</si>
  <si>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</si>
  <si>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</si>
  <si>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</si>
  <si>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</si>
  <si>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</si>
  <si>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</si>
  <si>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</si>
  <si>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</si>
  <si>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</si>
  <si>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</si>
  <si>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</si>
  <si>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</si>
  <si>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</si>
  <si>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</si>
  <si>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</si>
  <si>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</si>
  <si>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</si>
  <si>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</si>
  <si>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</si>
  <si>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</si>
  <si>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</si>
  <si>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</si>
  <si>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</si>
  <si>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</si>
  <si>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</si>
  <si>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</si>
  <si>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</si>
  <si>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</si>
  <si>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</si>
  <si>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</si>
  <si>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</si>
  <si>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</si>
  <si>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</si>
  <si>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</si>
  <si>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</si>
  <si>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</si>
  <si>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</si>
  <si>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</si>
  <si>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</si>
  <si>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</si>
  <si>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</si>
  <si>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</si>
  <si>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</si>
  <si>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</si>
  <si>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</si>
  <si>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</si>
  <si>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</si>
  <si>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</si>
  <si>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</si>
  <si>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</si>
  <si>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</si>
  <si>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</si>
  <si>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</si>
  <si>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</si>
  <si>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</si>
  <si>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</si>
  <si>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</si>
  <si>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</si>
  <si>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</si>
  <si>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</si>
  <si>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</si>
  <si>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</si>
  <si>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</si>
  <si>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</si>
  <si>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</si>
  <si>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</si>
  <si>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</si>
  <si>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</si>
  <si>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</si>
  <si>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</si>
  <si>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</si>
  <si>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</si>
  <si>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</si>
  <si>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</si>
  <si>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</si>
  <si>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</si>
  <si>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</si>
  <si>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</si>
  <si>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</si>
  <si>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</si>
  <si>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</si>
  <si>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</si>
  <si>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</si>
  <si>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</si>
  <si>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</si>
  <si>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</si>
  <si>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</si>
  <si>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</si>
  <si>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</si>
  <si>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</si>
  <si>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</si>
  <si>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</si>
  <si>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</si>
  <si>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</si>
  <si>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</si>
  <si>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</si>
  <si>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</si>
  <si>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</si>
  <si>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</si>
  <si>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</si>
  <si>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</si>
  <si>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</si>
  <si>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</si>
  <si>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</si>
  <si>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</si>
  <si>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</si>
  <si>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</si>
  <si>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</si>
  <si>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</si>
  <si>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</si>
  <si>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</si>
  <si>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</si>
  <si>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</si>
  <si>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</si>
  <si>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</si>
  <si>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</si>
  <si>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</si>
  <si>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</si>
  <si>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</si>
  <si>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</si>
  <si>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</si>
  <si>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</si>
  <si>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</si>
  <si>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</si>
  <si>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</si>
  <si>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</si>
  <si>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</si>
  <si>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</si>
  <si>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</si>
  <si>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</si>
  <si>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</si>
  <si>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</si>
  <si>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</si>
  <si>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</si>
  <si>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</si>
  <si>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</si>
  <si>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</si>
  <si>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</si>
  <si>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</si>
  <si>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</si>
  <si>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</si>
  <si>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</si>
  <si>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</si>
  <si>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</si>
  <si>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</si>
  <si>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</si>
  <si>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</si>
  <si>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</si>
  <si>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</si>
  <si>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</si>
  <si>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</si>
  <si>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</si>
  <si>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</si>
  <si>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</si>
  <si>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</si>
  <si>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</si>
  <si>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</si>
  <si>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</si>
  <si>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</si>
  <si>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</si>
  <si>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</si>
  <si>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</si>
  <si>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</si>
  <si>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</si>
  <si>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</si>
  <si>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</si>
  <si>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</si>
  <si>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</si>
  <si>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</si>
  <si>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</si>
  <si>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</si>
  <si>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</si>
  <si>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</si>
  <si>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</si>
  <si>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</si>
  <si>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</si>
  <si>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</si>
  <si>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</si>
  <si>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</si>
  <si>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</si>
  <si>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</si>
  <si>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</si>
  <si>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</si>
  <si>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</si>
  <si>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</si>
  <si>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</si>
  <si>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</si>
  <si>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</si>
  <si>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</si>
  <si>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</si>
  <si>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</si>
  <si>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</si>
  <si>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</si>
  <si>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</si>
  <si>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</si>
  <si>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</si>
  <si>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</si>
  <si>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</si>
  <si>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</si>
  <si>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</si>
  <si>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</si>
  <si>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</si>
  <si>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</si>
  <si>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</si>
  <si>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</si>
  <si>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</si>
  <si>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</si>
  <si>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</si>
  <si>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</si>
  <si>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</si>
  <si>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</si>
  <si>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</si>
  <si>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</si>
  <si>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</si>
  <si>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</si>
  <si>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</si>
  <si>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</si>
  <si>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</si>
  <si>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</si>
  <si>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</si>
  <si>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</si>
  <si>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</si>
  <si>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</si>
  <si>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</si>
  <si>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</si>
  <si>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</si>
  <si>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</si>
  <si>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</si>
  <si>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</si>
  <si>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</si>
  <si>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</si>
  <si>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</si>
  <si>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</si>
  <si>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</si>
  <si>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</si>
  <si>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</si>
  <si>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</si>
  <si>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</si>
  <si>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</si>
  <si>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</si>
  <si>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</si>
  <si>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</si>
  <si>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</si>
  <si>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</si>
  <si>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</si>
  <si>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</si>
  <si>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</si>
  <si>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</si>
  <si>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</si>
  <si>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</si>
  <si>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</si>
  <si>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</si>
  <si>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</si>
  <si>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</si>
  <si>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</si>
  <si>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</si>
  <si>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</si>
  <si>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</si>
  <si>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</si>
  <si>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</si>
  <si>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</si>
  <si>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</si>
  <si>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</si>
  <si>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</si>
  <si>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</si>
  <si>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</si>
  <si>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</si>
  <si>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</si>
  <si>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</si>
  <si>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</si>
  <si>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</si>
  <si>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</si>
  <si>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</si>
  <si>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</si>
  <si>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</si>
  <si>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</si>
  <si>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</si>
  <si>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</si>
  <si>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</si>
  <si>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</si>
  <si>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</si>
  <si>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</si>
  <si>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</si>
  <si>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</si>
  <si>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</si>
  <si>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</si>
  <si>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</si>
  <si>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</si>
  <si>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</si>
  <si>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</si>
  <si>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</si>
  <si>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</si>
  <si>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</si>
  <si>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</si>
  <si>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</si>
  <si>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</si>
  <si>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</si>
  <si>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</si>
  <si>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</si>
  <si>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</si>
  <si>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</si>
  <si>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</si>
  <si>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</si>
  <si>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</si>
  <si>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</si>
  <si>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</si>
  <si>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</si>
  <si>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</si>
  <si>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</si>
  <si>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</si>
  <si>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</si>
  <si>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</si>
  <si>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</si>
  <si>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</si>
  <si>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</si>
  <si>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</si>
  <si>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</si>
  <si>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</si>
  <si>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</si>
  <si>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</si>
  <si>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</si>
  <si>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</si>
  <si>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</si>
  <si>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</si>
  <si>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</si>
  <si>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</si>
  <si>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</si>
  <si>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</si>
  <si>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</si>
  <si>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</si>
  <si>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</si>
  <si>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</si>
  <si>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</si>
  <si>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</si>
  <si>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</si>
  <si>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</si>
  <si>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</si>
  <si>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</si>
  <si>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</si>
  <si>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</si>
  <si>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</si>
  <si>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</si>
  <si>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</si>
  <si>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</si>
  <si>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</si>
  <si>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</si>
  <si>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</si>
  <si>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</si>
  <si>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</si>
  <si>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</si>
  <si>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</si>
  <si>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</si>
  <si>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</si>
  <si>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</si>
  <si>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</si>
  <si>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</si>
  <si>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</si>
  <si>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</si>
  <si>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</si>
  <si>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</si>
  <si>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</si>
  <si>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</si>
  <si>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</si>
  <si>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</si>
  <si>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</si>
  <si>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</si>
  <si>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</si>
  <si>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</si>
  <si>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</si>
  <si>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</si>
  <si>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</si>
  <si>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</si>
  <si>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</si>
  <si>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</si>
  <si>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</si>
  <si>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</si>
  <si>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</si>
  <si>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</si>
  <si>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</si>
  <si>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</si>
  <si>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</si>
  <si>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</si>
  <si>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</si>
  <si>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</si>
  <si>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</si>
  <si>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</si>
  <si>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</si>
  <si>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</si>
  <si>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</si>
  <si>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</si>
  <si>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</si>
  <si>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</si>
  <si>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</si>
  <si>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</si>
  <si>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</si>
  <si>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</si>
  <si>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</si>
  <si>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</si>
  <si>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</si>
  <si>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</si>
  <si>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</si>
  <si>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</si>
  <si>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</si>
  <si>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</si>
  <si>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</si>
  <si>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</si>
  <si>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</si>
  <si>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</si>
  <si>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</si>
  <si>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</si>
  <si>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</si>
  <si>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</si>
  <si>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</si>
  <si>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</si>
  <si>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</si>
  <si>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</si>
  <si>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</si>
  <si>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</si>
  <si>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</si>
  <si>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</si>
  <si>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</si>
  <si>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</si>
  <si>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</si>
  <si>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</si>
  <si>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</si>
  <si>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</si>
  <si>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</si>
  <si>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</si>
  <si>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</si>
  <si>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</si>
  <si>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</si>
  <si>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</si>
  <si>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</si>
  <si>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</si>
  <si>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</si>
  <si>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</si>
  <si>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</si>
  <si>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</si>
  <si>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</si>
  <si>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</si>
  <si>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</si>
  <si>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</si>
  <si>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</si>
  <si>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</si>
  <si>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</si>
  <si>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</si>
  <si>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</si>
  <si>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</si>
  <si>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</si>
  <si>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</si>
  <si>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</si>
  <si>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</si>
  <si>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</si>
  <si>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</si>
  <si>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</si>
  <si>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</si>
  <si>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</si>
  <si>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</si>
  <si>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</si>
  <si>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</si>
  <si>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</si>
  <si>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</si>
  <si>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</si>
  <si>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</si>
  <si>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</si>
  <si>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</si>
  <si>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</si>
  <si>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</si>
  <si>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</si>
  <si>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</si>
  <si>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</si>
  <si>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</si>
  <si>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</si>
  <si>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</si>
  <si>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</si>
  <si>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</si>
  <si>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</si>
  <si>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</si>
  <si>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</si>
  <si>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</si>
  <si>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</si>
  <si>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</si>
  <si>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</si>
  <si>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</si>
  <si>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</si>
  <si>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</si>
  <si>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</si>
  <si>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</si>
  <si>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</si>
  <si>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</si>
  <si>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</si>
  <si>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</si>
  <si>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</si>
  <si>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</si>
  <si>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</si>
  <si>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</si>
  <si>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</si>
  <si>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</si>
  <si>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</si>
  <si>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</si>
  <si>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</si>
  <si>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</si>
  <si>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</si>
  <si>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</si>
  <si>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</si>
  <si>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</si>
  <si>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</si>
  <si>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</si>
  <si>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</si>
  <si>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</si>
  <si>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</si>
  <si>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</si>
  <si>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</si>
  <si>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</si>
  <si>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</si>
  <si>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</si>
  <si>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</si>
  <si>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</si>
  <si>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</si>
  <si>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</si>
  <si>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</si>
  <si>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</si>
  <si>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</si>
  <si>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</si>
  <si>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</si>
  <si>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</si>
  <si>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</si>
  <si>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</si>
  <si>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</si>
  <si>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</si>
  <si>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</si>
  <si>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</si>
  <si>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</si>
  <si>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</si>
  <si>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</si>
  <si>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</si>
  <si>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</si>
  <si>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</si>
  <si>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</si>
  <si>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</si>
  <si>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</si>
  <si>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</si>
  <si>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</si>
  <si>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</si>
  <si>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</si>
  <si>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</si>
  <si>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</si>
  <si>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</si>
  <si>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</si>
  <si>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</si>
  <si>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</si>
  <si>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</si>
  <si>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</si>
  <si>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</si>
  <si>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</si>
  <si>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</si>
  <si>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</si>
  <si>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</si>
  <si>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</si>
  <si>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</si>
  <si>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</si>
  <si>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</si>
  <si>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</si>
  <si>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</si>
  <si>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</si>
  <si>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</si>
  <si>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</si>
  <si>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</si>
  <si>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</si>
  <si>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</si>
  <si>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</si>
  <si>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</si>
  <si>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</si>
  <si>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</si>
  <si>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</si>
  <si>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</si>
  <si>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</si>
  <si>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</si>
  <si>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</si>
  <si>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</si>
  <si>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</si>
  <si>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</si>
  <si>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</si>
  <si>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</si>
  <si>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</si>
  <si>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</si>
  <si>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</si>
  <si>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</si>
  <si>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</si>
  <si>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</si>
  <si>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</si>
  <si>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</si>
  <si>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</si>
  <si>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</si>
  <si>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</si>
  <si>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</si>
  <si>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</si>
  <si>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</si>
  <si>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</si>
  <si>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</si>
  <si>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</si>
  <si>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</si>
  <si>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</si>
  <si>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</si>
  <si>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</si>
  <si>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</si>
  <si>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</si>
  <si>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</si>
  <si>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</si>
  <si>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</si>
  <si>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</si>
  <si>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</si>
  <si>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</si>
  <si>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</si>
  <si>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</si>
  <si>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</si>
  <si>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</si>
  <si>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</si>
  <si>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</si>
  <si>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</si>
  <si>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</si>
  <si>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</si>
  <si>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</si>
  <si>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</si>
  <si>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</si>
  <si>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</si>
  <si>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</si>
  <si>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</si>
  <si>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</si>
  <si>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</si>
  <si>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</si>
  <si>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</si>
  <si>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</si>
  <si>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</si>
  <si>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</si>
  <si>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</si>
  <si>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</si>
  <si>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</si>
  <si>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</si>
  <si>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</si>
  <si>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</si>
  <si>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</si>
  <si>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</si>
  <si>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</si>
  <si>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</si>
  <si>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</si>
  <si>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</si>
  <si>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</si>
  <si>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</si>
  <si>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</si>
  <si>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</si>
  <si>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</si>
  <si>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</si>
  <si>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</si>
  <si>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</si>
  <si>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</si>
  <si>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</si>
  <si>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</si>
  <si>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</si>
  <si>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</si>
  <si>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</si>
  <si>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</si>
  <si>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</si>
  <si>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</si>
  <si>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</si>
  <si>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</si>
  <si>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</si>
  <si>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</si>
  <si>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</si>
  <si>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</si>
  <si>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</si>
  <si>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</si>
  <si>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</si>
  <si>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</si>
  <si>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</si>
  <si>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</si>
  <si>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</si>
  <si>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</si>
  <si>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</si>
  <si>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</si>
  <si>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</si>
  <si>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</si>
  <si>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</si>
  <si>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</si>
  <si>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</si>
  <si>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</si>
  <si>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</si>
  <si>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</si>
  <si>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</si>
  <si>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</si>
  <si>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</si>
  <si>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</si>
  <si>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</si>
  <si>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</si>
  <si>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</si>
  <si>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</si>
  <si>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</si>
  <si>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</si>
  <si>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</si>
  <si>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</si>
  <si>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</si>
  <si>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</si>
  <si>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</si>
  <si>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</si>
  <si>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</si>
  <si>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</si>
  <si>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</si>
  <si>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</si>
  <si>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</si>
  <si>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</si>
  <si>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</si>
  <si>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</si>
  <si>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</si>
  <si>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</si>
  <si>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</si>
  <si>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</si>
  <si>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</si>
  <si>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</si>
  <si>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</si>
  <si>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</si>
  <si>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</si>
  <si>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</si>
  <si>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</si>
  <si>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</si>
  <si>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</si>
  <si>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</si>
  <si>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</si>
  <si>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</si>
  <si>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</si>
  <si>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</si>
  <si>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</si>
  <si>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</si>
  <si>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</si>
  <si>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</si>
  <si>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</si>
  <si>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</si>
  <si>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</si>
  <si>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</si>
  <si>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</si>
  <si>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</si>
  <si>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</si>
  <si>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</si>
  <si>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</si>
  <si>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</si>
  <si>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</si>
  <si>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</si>
  <si>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</si>
  <si>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</si>
  <si>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</si>
  <si>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</si>
  <si>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</si>
  <si>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</si>
  <si>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</si>
  <si>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</si>
  <si>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</si>
  <si>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</si>
  <si>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</si>
  <si>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</si>
  <si>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</si>
  <si>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</si>
  <si>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</si>
  <si>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</si>
  <si>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</si>
  <si>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</si>
  <si>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</si>
  <si>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</si>
  <si>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</si>
  <si>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</si>
  <si>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</si>
  <si>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</si>
  <si>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</si>
  <si>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</si>
  <si>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</si>
  <si>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</si>
  <si>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</si>
  <si>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</si>
  <si>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</si>
  <si>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</si>
  <si>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</si>
  <si>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</si>
  <si>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</si>
  <si>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</si>
  <si>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</si>
  <si>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</si>
  <si>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</si>
  <si>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</si>
  <si>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</si>
  <si>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</si>
  <si>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</si>
  <si>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</si>
  <si>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</si>
  <si>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</si>
  <si>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</si>
  <si>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</si>
  <si>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</si>
  <si>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</si>
  <si>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</si>
  <si>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</si>
  <si>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</si>
  <si>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</si>
  <si>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</si>
  <si>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</si>
  <si>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</si>
  <si>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</si>
  <si>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</si>
  <si>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</si>
  <si>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</si>
  <si>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</si>
  <si>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</si>
  <si>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</si>
  <si>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</si>
  <si>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</si>
  <si>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</si>
  <si>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</si>
  <si>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</si>
  <si>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</si>
  <si>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</si>
  <si>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</si>
  <si>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</si>
  <si>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</si>
  <si>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</si>
  <si>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</si>
  <si>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</si>
  <si>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</si>
  <si>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</si>
  <si>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</si>
  <si>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</si>
  <si>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</si>
  <si>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</si>
  <si>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</si>
  <si>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</si>
  <si>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</si>
  <si>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</si>
  <si>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</si>
  <si>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</si>
  <si>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</si>
  <si>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</si>
  <si>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</si>
  <si>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</si>
  <si>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</si>
  <si>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</si>
  <si>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</si>
  <si>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</si>
  <si>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</si>
  <si>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</si>
  <si>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</si>
  <si>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</si>
  <si>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</si>
  <si>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</si>
  <si>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</si>
  <si>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</si>
  <si>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</si>
  <si>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</si>
  <si>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</si>
  <si>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</si>
  <si>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</si>
  <si>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</si>
  <si>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</si>
  <si>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</si>
  <si>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</si>
  <si>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</si>
  <si>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</si>
  <si>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</si>
  <si>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</si>
  <si>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</si>
  <si>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</si>
  <si>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</si>
  <si>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</si>
  <si>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</si>
  <si>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</si>
  <si>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</si>
  <si>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</si>
  <si>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</si>
  <si>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</si>
  <si>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</si>
  <si>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</si>
  <si>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</si>
  <si>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</si>
  <si>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</si>
  <si>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</si>
  <si>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</si>
  <si>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</si>
  <si>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</si>
  <si>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</si>
  <si>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</si>
  <si>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</si>
  <si>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</si>
  <si>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</si>
  <si>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</si>
  <si>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</si>
  <si>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</si>
  <si>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</si>
  <si>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</si>
  <si>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</si>
  <si>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</si>
  <si>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</si>
  <si>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</si>
  <si>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</si>
  <si>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</si>
  <si>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</si>
  <si>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</si>
  <si>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</si>
  <si>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</si>
  <si>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</si>
  <si>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</si>
  <si>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</si>
  <si>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</si>
  <si>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</si>
  <si>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</si>
  <si>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</si>
  <si>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</si>
  <si>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</si>
  <si>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</si>
  <si>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</si>
  <si>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</si>
  <si>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</si>
  <si>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</si>
  <si>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</si>
  <si>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</si>
  <si>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</si>
  <si>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</si>
  <si>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</si>
  <si>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</si>
  <si>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</si>
  <si>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</si>
  <si>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</si>
  <si>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</si>
  <si>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</si>
  <si>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</si>
  <si>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</si>
  <si>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</si>
  <si>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</si>
  <si>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</si>
  <si>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</si>
  <si>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</si>
  <si>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</si>
  <si>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</si>
  <si>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</si>
  <si>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</si>
  <si>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</si>
  <si>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</si>
  <si>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</si>
  <si>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</si>
  <si>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</si>
  <si>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</si>
  <si>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</si>
  <si>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</si>
  <si>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</si>
  <si>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</si>
  <si>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</si>
  <si>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</si>
  <si>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</si>
  <si>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</si>
  <si>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</si>
  <si>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</si>
  <si>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</si>
  <si>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</si>
  <si>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</si>
  <si>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</si>
  <si>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</si>
  <si>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</si>
  <si>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</si>
  <si>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</si>
  <si>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</si>
  <si>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</si>
  <si>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</si>
  <si>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</si>
  <si>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</si>
  <si>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</si>
  <si>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</si>
  <si>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</si>
  <si>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</si>
  <si>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</si>
  <si>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</si>
  <si>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</si>
  <si>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</si>
  <si>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</si>
  <si>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</si>
  <si>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</si>
  <si>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</si>
  <si>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</si>
  <si>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</si>
  <si>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</si>
  <si>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</si>
  <si>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</si>
  <si>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</si>
  <si>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</si>
  <si>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</si>
  <si>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</si>
  <si>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</si>
  <si>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</si>
  <si>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</si>
  <si>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</si>
  <si>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</si>
  <si>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</si>
  <si>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</si>
  <si>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</si>
  <si>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</si>
  <si>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</si>
  <si>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</si>
  <si>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</si>
  <si>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</si>
  <si>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</si>
  <si>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</si>
  <si>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</si>
  <si>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</si>
  <si>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</si>
  <si>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</si>
  <si>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</si>
  <si>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</si>
  <si>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</si>
  <si>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</si>
  <si>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</si>
  <si>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</si>
  <si>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</si>
  <si>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</si>
  <si>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</si>
  <si>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</si>
  <si>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</si>
  <si>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</si>
  <si>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</si>
  <si>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</si>
  <si>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</si>
  <si>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</si>
  <si>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</si>
  <si>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</si>
  <si>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</si>
  <si>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</si>
  <si>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</si>
  <si>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</si>
  <si>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</si>
  <si>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</si>
  <si>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</si>
  <si>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</si>
  <si>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</si>
  <si>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</si>
  <si>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</si>
  <si>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</si>
  <si>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</si>
  <si>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</si>
  <si>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</si>
  <si>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</si>
  <si>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</si>
  <si>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</si>
  <si>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</si>
  <si>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</si>
  <si>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</si>
  <si>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</si>
  <si>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</si>
  <si>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</si>
  <si>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</si>
  <si>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</si>
  <si>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</si>
  <si>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</si>
  <si>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</si>
  <si>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</si>
  <si>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</si>
  <si>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</si>
  <si>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</si>
  <si>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</si>
  <si>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</si>
  <si>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</si>
  <si>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</si>
  <si>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</si>
  <si>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</si>
  <si>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</si>
  <si>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</si>
  <si>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</si>
  <si>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</si>
  <si>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</si>
  <si>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</si>
  <si>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</si>
  <si>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</si>
  <si>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</si>
  <si>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</si>
  <si>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</si>
  <si>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</si>
  <si>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</si>
  <si>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</si>
  <si>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</si>
  <si>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</si>
  <si>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</si>
  <si>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</si>
  <si>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</si>
  <si>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</si>
  <si>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</si>
  <si>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</si>
  <si>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</si>
  <si>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</si>
  <si>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</si>
  <si>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</si>
  <si>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</si>
  <si>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</si>
  <si>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</si>
  <si>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</si>
  <si>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</si>
  <si>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</si>
  <si>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</si>
  <si>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</si>
  <si>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</si>
  <si>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</si>
  <si>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</si>
  <si>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</si>
  <si>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</si>
  <si>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</si>
  <si>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</si>
  <si>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</si>
  <si>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</si>
  <si>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</si>
  <si>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</si>
  <si>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</si>
  <si>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</si>
  <si>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</si>
  <si>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</si>
  <si>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</si>
  <si>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</si>
  <si>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</si>
  <si>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</si>
  <si>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</si>
  <si>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</si>
  <si>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</si>
  <si>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</si>
  <si>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</si>
  <si>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</si>
  <si>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</si>
  <si>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</si>
  <si>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</si>
  <si>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</si>
  <si>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</si>
  <si>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</si>
  <si>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</si>
  <si>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</si>
  <si>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</si>
  <si>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</si>
  <si>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</si>
  <si>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</si>
  <si>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</si>
  <si>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</si>
  <si>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</si>
  <si>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</si>
  <si>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</si>
  <si>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</si>
  <si>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</si>
  <si>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</si>
  <si>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</si>
  <si>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</si>
  <si>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</si>
  <si>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</si>
  <si>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</si>
  <si>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</si>
  <si>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</si>
  <si>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</si>
  <si>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</si>
  <si>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</si>
  <si>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</si>
  <si>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</si>
  <si>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</si>
  <si>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</si>
  <si>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</si>
  <si>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</si>
  <si>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</si>
  <si>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</si>
  <si>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</si>
  <si>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</si>
  <si>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</si>
  <si>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</si>
  <si>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</si>
  <si>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</si>
  <si>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</si>
  <si>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</si>
  <si>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</si>
  <si>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</si>
  <si>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</si>
  <si>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</si>
  <si>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</si>
  <si>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</si>
  <si>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</si>
  <si>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</si>
  <si>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</si>
  <si>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</si>
  <si>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</si>
  <si>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</si>
  <si>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</si>
  <si>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</si>
  <si>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</si>
  <si>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</si>
  <si>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</si>
  <si>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</si>
  <si>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</si>
  <si>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</si>
  <si>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</si>
  <si>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</si>
  <si>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</si>
  <si>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</si>
  <si>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</si>
  <si>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</si>
  <si>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</si>
  <si>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</si>
  <si>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</si>
  <si>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</si>
  <si>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</si>
  <si>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</si>
  <si>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</si>
  <si>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</si>
  <si>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</si>
  <si>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</si>
  <si>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</si>
  <si>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</si>
  <si>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</si>
  <si>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</si>
  <si>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</si>
  <si>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</si>
  <si>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</si>
  <si>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</si>
  <si>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</si>
  <si>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</si>
  <si>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</si>
  <si>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</si>
  <si>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</si>
  <si>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</si>
  <si>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</si>
  <si>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</si>
  <si>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</si>
  <si>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</si>
  <si>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</si>
  <si>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</si>
  <si>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</si>
  <si>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</si>
  <si>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</si>
  <si>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</si>
  <si>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</si>
  <si>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</si>
  <si>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</si>
  <si>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</si>
  <si>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</si>
  <si>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</si>
  <si>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</si>
  <si>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</si>
  <si>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</si>
  <si>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</si>
  <si>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</si>
  <si>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</si>
  <si>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</si>
  <si>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</si>
  <si>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</si>
  <si>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</si>
  <si>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</si>
  <si>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</si>
  <si>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</si>
  <si>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</si>
  <si>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</si>
  <si>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</si>
  <si>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</si>
  <si>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</si>
  <si>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</si>
  <si>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</si>
  <si>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</si>
  <si>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</si>
  <si>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</si>
  <si>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</si>
  <si>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</si>
  <si>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</si>
  <si>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</si>
  <si>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</si>
  <si>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</si>
  <si>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</si>
  <si>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</si>
  <si>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</si>
  <si>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</si>
  <si>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</si>
  <si>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</si>
  <si>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</si>
  <si>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</si>
  <si>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</si>
  <si>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</si>
  <si>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</si>
  <si>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</si>
  <si>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</si>
  <si>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</si>
  <si>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</si>
  <si>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</si>
  <si>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</si>
  <si>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</si>
  <si>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</si>
  <si>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</si>
  <si>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</si>
  <si>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</si>
  <si>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</si>
  <si>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</si>
  <si>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</si>
  <si>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</si>
  <si>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</si>
  <si>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</si>
  <si>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</si>
  <si>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</si>
  <si>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</si>
  <si>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</si>
  <si>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</si>
  <si>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</si>
  <si>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</si>
  <si>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</si>
  <si>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</si>
  <si>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</si>
  <si>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</si>
  <si>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</si>
  <si>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</si>
  <si>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</si>
  <si>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</si>
  <si>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</si>
  <si>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</si>
  <si>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</si>
  <si>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</si>
  <si>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</si>
  <si>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</si>
  <si>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</si>
  <si>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</si>
  <si>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</si>
  <si>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</si>
  <si>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</si>
  <si>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</si>
  <si>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</si>
  <si>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</si>
  <si>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</si>
  <si>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</si>
  <si>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</si>
  <si>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</si>
  <si>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</si>
  <si>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</si>
  <si>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</si>
  <si>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</si>
  <si>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</si>
  <si>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</si>
  <si>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</si>
  <si>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</si>
  <si>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</si>
  <si>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</si>
  <si>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</si>
  <si>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</si>
  <si>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</si>
  <si>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</si>
  <si>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</si>
  <si>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</si>
  <si>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</si>
  <si>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</si>
  <si>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</si>
  <si>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</si>
  <si>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</si>
  <si>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</si>
  <si>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</si>
  <si>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</si>
  <si>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</si>
  <si>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</si>
  <si>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</si>
  <si>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</si>
  <si>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</si>
  <si>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</si>
  <si>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</si>
  <si>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</si>
  <si>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</si>
  <si>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</si>
  <si>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</si>
  <si>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</si>
  <si>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</si>
  <si>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</si>
  <si>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</si>
  <si>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</si>
  <si>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</si>
  <si>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</si>
  <si>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</si>
  <si>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</si>
  <si>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</si>
  <si>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</si>
  <si>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</si>
  <si>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</si>
  <si>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</si>
  <si>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</si>
  <si>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</si>
  <si>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</si>
  <si>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</si>
  <si>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</si>
  <si>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</si>
  <si>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</si>
  <si>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</si>
  <si>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</si>
  <si>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</si>
  <si>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</si>
  <si>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</si>
  <si>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</si>
  <si>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</si>
  <si>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</si>
  <si>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</si>
  <si>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</si>
  <si>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</si>
  <si>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</si>
  <si>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</si>
  <si>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</si>
  <si>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</si>
  <si>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</si>
  <si>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</si>
  <si>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</si>
  <si>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</si>
  <si>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</si>
  <si>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</si>
  <si>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</si>
  <si>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</si>
  <si>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</si>
  <si>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</si>
  <si>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</si>
  <si>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</si>
  <si>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</si>
  <si>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</si>
  <si>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</si>
  <si>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</si>
  <si>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</si>
  <si>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</si>
  <si>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</si>
  <si>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</si>
  <si>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</si>
  <si>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</si>
  <si>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</si>
  <si>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</si>
  <si>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</si>
  <si>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</si>
  <si>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</si>
  <si>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</si>
  <si>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</si>
  <si>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</si>
  <si>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</si>
  <si>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</si>
  <si>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</si>
  <si>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</si>
  <si>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</si>
  <si>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</si>
  <si>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</si>
  <si>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</si>
  <si>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</si>
  <si>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</si>
  <si>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</si>
  <si>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</si>
  <si>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</si>
  <si>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</si>
  <si>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</si>
  <si>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</si>
  <si>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</si>
  <si>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</si>
  <si>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</si>
  <si>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</si>
  <si>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</si>
  <si>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</si>
  <si>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</si>
  <si>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</si>
  <si>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</si>
  <si>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</si>
  <si>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</si>
  <si>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</si>
  <si>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</si>
  <si>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</si>
  <si>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</si>
  <si>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</si>
  <si>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</si>
  <si>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</si>
  <si>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</si>
  <si>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</si>
  <si>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</si>
  <si>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</si>
  <si>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</si>
  <si>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</si>
  <si>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</si>
  <si>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</si>
  <si>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</si>
  <si>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</si>
  <si>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</si>
  <si>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</si>
  <si>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</si>
  <si>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</si>
  <si>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</si>
  <si>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</si>
  <si>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</si>
  <si>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</si>
  <si>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</si>
  <si>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</si>
  <si>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</si>
  <si>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</si>
  <si>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</si>
  <si>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</si>
  <si>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</si>
  <si>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</si>
  <si>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</si>
  <si>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</si>
  <si>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</si>
  <si>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</si>
  <si>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</si>
  <si>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</si>
  <si>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</si>
  <si>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</si>
  <si>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</si>
  <si>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</si>
  <si>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</si>
  <si>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</si>
  <si>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</si>
  <si>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</si>
  <si>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</si>
  <si>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</si>
  <si>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</si>
  <si>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</si>
  <si>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</si>
  <si>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</si>
  <si>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</si>
  <si>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</si>
  <si>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</si>
  <si>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</si>
  <si>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</si>
  <si>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</si>
  <si>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</si>
  <si>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</si>
  <si>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</si>
  <si>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</si>
  <si>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</si>
  <si>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</si>
  <si>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</si>
  <si>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</si>
  <si>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</si>
  <si>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</si>
  <si>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</si>
  <si>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</si>
  <si>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</si>
  <si>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</si>
  <si>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</si>
  <si>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</si>
  <si>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</si>
  <si>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</si>
  <si>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</si>
  <si>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</si>
  <si>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</si>
  <si>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</si>
  <si>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</si>
  <si>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</si>
  <si>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</si>
  <si>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</si>
  <si>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</si>
  <si>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</si>
  <si>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</si>
  <si>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</si>
  <si>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</si>
  <si>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</si>
  <si>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</si>
  <si>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</si>
  <si>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</si>
  <si>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</si>
  <si>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</si>
  <si>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</si>
  <si>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</si>
  <si>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</si>
  <si>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</si>
  <si>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</si>
  <si>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</si>
  <si>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</si>
  <si>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</si>
  <si>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</si>
  <si>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</si>
  <si>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</si>
  <si>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</si>
  <si>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</si>
  <si>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</si>
  <si>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</si>
  <si>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</si>
  <si>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</si>
  <si>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</si>
  <si>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</si>
  <si>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</si>
  <si>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</si>
  <si>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</si>
  <si>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</si>
  <si>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</si>
  <si>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</si>
  <si>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</si>
  <si>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</si>
  <si>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</si>
  <si>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</si>
  <si>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</si>
  <si>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</si>
  <si>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</si>
  <si>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</si>
  <si>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</si>
  <si>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</si>
  <si>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</si>
  <si>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</si>
  <si>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</si>
  <si>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</si>
  <si>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</si>
  <si>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</si>
  <si>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</si>
  <si>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</si>
  <si>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</si>
  <si>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</si>
  <si>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</si>
  <si>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</si>
  <si>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</si>
  <si>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</si>
  <si>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</si>
  <si>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</si>
  <si>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</si>
  <si>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</si>
  <si>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</si>
  <si>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</si>
  <si>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</si>
  <si>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</si>
  <si>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</si>
  <si>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</si>
  <si>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</si>
  <si>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</si>
  <si>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</si>
  <si>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</si>
  <si>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</si>
  <si>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</si>
  <si>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</si>
  <si>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</si>
  <si>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</si>
  <si>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</si>
  <si>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</si>
  <si>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</si>
  <si>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</si>
  <si>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</si>
  <si>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</si>
  <si>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</si>
  <si>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</si>
  <si>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</si>
  <si>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</si>
  <si>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</si>
  <si>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</si>
  <si>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</si>
  <si>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</si>
  <si>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</si>
  <si>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</si>
  <si>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</si>
  <si>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</si>
  <si>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</si>
  <si>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</si>
  <si>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</si>
  <si>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</si>
  <si>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</si>
  <si>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</si>
  <si>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</si>
  <si>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</si>
  <si>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</si>
  <si>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</si>
  <si>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</si>
  <si>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</si>
  <si>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</si>
  <si>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</si>
  <si>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</si>
  <si>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</si>
  <si>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</si>
  <si>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</si>
  <si>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</si>
  <si>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</si>
  <si>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</si>
  <si>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</si>
  <si>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</si>
  <si>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</si>
  <si>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</si>
  <si>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</si>
  <si>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</si>
  <si>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</si>
  <si>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</si>
  <si>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</si>
  <si>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</si>
  <si>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</si>
  <si>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</si>
  <si>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</si>
  <si>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</si>
  <si>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</si>
  <si>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</si>
  <si>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</si>
  <si>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</si>
  <si>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</si>
  <si>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</si>
  <si>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</si>
  <si>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</si>
  <si>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</si>
  <si>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</si>
  <si>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</si>
  <si>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</si>
  <si>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</si>
  <si>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</si>
  <si>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</si>
  <si>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</si>
  <si>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</si>
  <si>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</si>
  <si>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</si>
  <si>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</si>
  <si>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</si>
  <si>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</si>
  <si>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</si>
  <si>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</si>
  <si>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</si>
  <si>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</si>
  <si>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</si>
  <si>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</si>
  <si>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</si>
  <si>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</si>
  <si>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</si>
  <si>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</si>
  <si>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</si>
  <si>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</si>
  <si>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</si>
  <si>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</si>
  <si>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</si>
  <si>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</si>
  <si>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</si>
  <si>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</si>
  <si>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</si>
  <si>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</si>
  <si>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</si>
  <si>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</si>
  <si>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</si>
  <si>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</si>
  <si>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</si>
  <si>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</si>
  <si>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</si>
  <si>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</si>
  <si>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</si>
  <si>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</si>
  <si>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</si>
  <si>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</si>
  <si>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</si>
  <si>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</si>
  <si>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</si>
  <si>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</si>
  <si>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</si>
  <si>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</si>
  <si>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</si>
  <si>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</si>
  <si>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</si>
  <si>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</si>
  <si>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</si>
  <si>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</si>
  <si>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</si>
  <si>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</si>
  <si>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</si>
  <si>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</si>
  <si>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</si>
  <si>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</si>
  <si>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</si>
  <si>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</si>
  <si>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</si>
  <si>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</si>
  <si>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</si>
  <si>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</si>
  <si>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</si>
  <si>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</si>
  <si>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</si>
  <si>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</si>
  <si>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</si>
  <si>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</si>
  <si>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</si>
  <si>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</si>
  <si>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</si>
  <si>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</si>
  <si>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</si>
  <si>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</si>
  <si>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</si>
  <si>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</si>
  <si>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</si>
  <si>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</si>
  <si>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</si>
  <si>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</si>
  <si>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</si>
  <si>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</si>
  <si>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</si>
  <si>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</si>
  <si>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</si>
  <si>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</si>
  <si>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</si>
  <si>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</si>
  <si>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</si>
  <si>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</si>
  <si>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</si>
  <si>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</si>
  <si>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</si>
  <si>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</si>
  <si>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</si>
  <si>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</si>
  <si>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</si>
  <si>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</si>
  <si>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</si>
  <si>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</si>
  <si>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</si>
  <si>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</si>
  <si>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</si>
  <si>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</si>
  <si>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</si>
  <si>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</si>
  <si>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</si>
  <si>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</si>
  <si>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</si>
  <si>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</si>
  <si>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</si>
  <si>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</si>
  <si>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</si>
  <si>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</si>
  <si>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</si>
  <si>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</si>
  <si>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</si>
  <si>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</si>
  <si>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</si>
  <si>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</si>
  <si>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</si>
  <si>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</si>
  <si>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</si>
  <si>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</si>
  <si>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</si>
  <si>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</si>
  <si>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</si>
  <si>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</si>
  <si>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</si>
  <si>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</si>
  <si>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</si>
  <si>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</si>
  <si>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</si>
  <si>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</si>
  <si>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</si>
  <si>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</si>
  <si>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</si>
  <si>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</si>
  <si>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</si>
  <si>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</si>
  <si>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</si>
  <si>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</si>
  <si>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</si>
  <si>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</si>
  <si>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</si>
  <si>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</si>
  <si>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</si>
  <si>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</si>
  <si>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</si>
  <si>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</si>
  <si>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</si>
  <si>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</si>
  <si>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</si>
  <si>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</si>
  <si>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</si>
  <si>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</si>
  <si>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</si>
  <si>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</si>
  <si>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</si>
  <si>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</si>
  <si>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</si>
  <si>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</si>
  <si>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</si>
  <si>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</si>
  <si>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</si>
  <si>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</si>
  <si>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</si>
  <si>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</si>
  <si>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</si>
  <si>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</si>
  <si>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</si>
  <si>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</si>
  <si>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</si>
  <si>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</si>
  <si>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</si>
  <si>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</si>
  <si>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</si>
  <si>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</si>
  <si>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</si>
  <si>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</si>
  <si>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</si>
  <si>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</si>
  <si>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</si>
  <si>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</si>
  <si>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</si>
  <si>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</si>
  <si>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</si>
  <si>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</si>
  <si>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</si>
  <si>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</si>
  <si>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</si>
  <si>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</si>
  <si>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</si>
  <si>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</si>
  <si>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</si>
  <si>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</si>
  <si>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</si>
  <si>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</si>
  <si>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</si>
  <si>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</si>
  <si>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</si>
  <si>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</si>
  <si>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</si>
  <si>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</si>
  <si>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</si>
  <si>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</si>
  <si>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</si>
  <si>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</si>
  <si>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</si>
  <si>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</si>
  <si>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</si>
  <si>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</si>
  <si>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</si>
  <si>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</si>
  <si>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</si>
  <si>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</si>
  <si>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</si>
  <si>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</si>
  <si>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</si>
  <si>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</si>
  <si>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</si>
  <si>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</si>
  <si>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</si>
  <si>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</si>
  <si>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</si>
  <si>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</si>
  <si>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</si>
  <si>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</si>
  <si>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</si>
  <si>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</si>
  <si>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</si>
  <si>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</si>
  <si>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</si>
  <si>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</si>
  <si>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</si>
  <si>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</si>
  <si>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</si>
  <si>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</si>
  <si>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</si>
  <si>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</si>
  <si>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</si>
  <si>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</si>
  <si>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</si>
  <si>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</si>
  <si>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</si>
  <si>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</si>
  <si>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</si>
  <si>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</si>
  <si>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</si>
  <si>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</si>
  <si>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</si>
  <si>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</si>
  <si>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</si>
  <si>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</si>
  <si>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</si>
  <si>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</si>
  <si>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</si>
  <si>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</si>
  <si>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</si>
  <si>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</si>
  <si>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</si>
  <si>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</si>
  <si>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</si>
  <si>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</si>
  <si>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</si>
  <si>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</si>
  <si>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</si>
  <si>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</si>
  <si>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</si>
  <si>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</si>
  <si>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</si>
  <si>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</si>
  <si>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</si>
  <si>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</si>
  <si>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</si>
  <si>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</si>
  <si>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</si>
  <si>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</si>
  <si>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</si>
  <si>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</si>
  <si>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</si>
  <si>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</si>
  <si>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</si>
  <si>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</si>
  <si>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</si>
  <si>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</si>
  <si>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</si>
  <si>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</si>
  <si>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</si>
  <si>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</si>
  <si>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</si>
  <si>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</si>
  <si>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</si>
  <si>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</si>
  <si>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</si>
  <si>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</si>
  <si>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</si>
  <si>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</si>
  <si>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</si>
  <si>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</si>
  <si>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</si>
  <si>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</si>
  <si>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</si>
  <si>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</si>
  <si>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</si>
  <si>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</si>
  <si>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</si>
  <si>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</si>
  <si>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</si>
  <si>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</si>
  <si>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</si>
  <si>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</si>
  <si>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</si>
  <si>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</si>
  <si>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</si>
  <si>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</si>
  <si>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</si>
  <si>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</si>
  <si>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</si>
  <si>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</si>
  <si>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</si>
  <si>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</si>
  <si>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</si>
  <si>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</si>
  <si>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</si>
  <si>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</si>
  <si>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</si>
  <si>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</si>
  <si>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</si>
  <si>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</si>
  <si>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</si>
  <si>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</si>
  <si>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</si>
  <si>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</si>
  <si>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</si>
  <si>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</si>
  <si>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</si>
  <si>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</si>
  <si>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</si>
  <si>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</si>
  <si>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</si>
  <si>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</si>
  <si>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</si>
  <si>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</si>
  <si>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</si>
  <si>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</si>
  <si>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</si>
  <si>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</si>
  <si>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</si>
  <si>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</si>
  <si>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</si>
  <si>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</si>
  <si>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</si>
  <si>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</si>
  <si>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</si>
  <si>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</si>
  <si>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</si>
  <si>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</si>
  <si>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</si>
  <si>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</si>
  <si>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</si>
  <si>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</si>
  <si>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</si>
  <si>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</si>
  <si>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</si>
  <si>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</si>
  <si>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</si>
  <si>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</si>
  <si>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</si>
  <si>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</si>
  <si>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</si>
  <si>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</si>
  <si>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</si>
  <si>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</si>
  <si>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</si>
  <si>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</si>
  <si>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</si>
  <si>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</si>
  <si>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</si>
  <si>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</si>
  <si>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</si>
  <si>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</si>
  <si>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</si>
  <si>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</si>
  <si>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</si>
  <si>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</si>
  <si>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</si>
  <si>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</si>
  <si>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</si>
  <si>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</si>
  <si>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</si>
  <si>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</si>
  <si>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</si>
  <si>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</si>
  <si>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</si>
  <si>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</si>
  <si>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</si>
  <si>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</si>
  <si>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</si>
  <si>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</si>
  <si>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</si>
  <si>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</si>
  <si>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</si>
  <si>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</si>
  <si>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</si>
  <si>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</si>
  <si>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</si>
  <si>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</si>
  <si>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</si>
  <si>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</si>
  <si>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</si>
  <si>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</si>
  <si>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</si>
  <si>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</si>
  <si>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</si>
  <si>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</si>
  <si>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</si>
  <si>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</si>
  <si>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</si>
  <si>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</si>
  <si>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</si>
  <si>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</si>
  <si>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</si>
  <si>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</si>
  <si>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</si>
  <si>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</si>
  <si>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</si>
  <si>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</si>
  <si>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</si>
  <si>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</si>
  <si>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</si>
  <si>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</si>
  <si>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</si>
  <si>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</si>
  <si>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</si>
  <si>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</si>
  <si>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</si>
  <si>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</si>
  <si>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</si>
  <si>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</si>
  <si>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</si>
  <si>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</si>
  <si>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</si>
  <si>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</si>
  <si>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</si>
  <si>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</si>
  <si>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</si>
  <si>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</si>
  <si>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</si>
  <si>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</si>
  <si>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</si>
  <si>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</si>
  <si>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</si>
  <si>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</si>
  <si>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</si>
  <si>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</si>
  <si>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</si>
  <si>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</si>
  <si>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</si>
  <si>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</si>
  <si>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</si>
  <si>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</si>
  <si>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</si>
  <si>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</si>
  <si>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</si>
  <si>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</si>
  <si>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</si>
  <si>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</si>
  <si>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</si>
  <si>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</si>
  <si>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</si>
  <si>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</si>
  <si>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</si>
  <si>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</si>
  <si>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</si>
  <si>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</si>
  <si>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</si>
  <si>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</si>
  <si>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</si>
  <si>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</si>
  <si>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</si>
  <si>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</si>
  <si>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</si>
  <si>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</si>
  <si>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</si>
  <si>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</si>
  <si>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</si>
  <si>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</si>
  <si>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</si>
  <si>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</si>
  <si>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</si>
  <si>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</si>
  <si>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</si>
  <si>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</si>
  <si>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</si>
  <si>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</si>
  <si>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</si>
  <si>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</si>
  <si>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</si>
  <si>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</si>
  <si>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</si>
  <si>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</si>
  <si>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</si>
  <si>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</si>
  <si>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</si>
  <si>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</si>
  <si>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</si>
  <si>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</si>
  <si>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</si>
  <si>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</si>
  <si>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</si>
  <si>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</si>
  <si>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</si>
  <si>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</si>
  <si>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</si>
  <si>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</si>
  <si>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</si>
  <si>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</si>
  <si>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</si>
  <si>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</si>
  <si>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</si>
  <si>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</si>
  <si>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</si>
  <si>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</si>
  <si>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</si>
  <si>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</si>
  <si>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</si>
  <si>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</si>
  <si>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</si>
  <si>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</si>
  <si>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</si>
  <si>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</si>
  <si>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</si>
  <si>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</si>
  <si>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</si>
  <si>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</si>
  <si>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</si>
  <si>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</si>
  <si>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</si>
  <si>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</si>
  <si>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</si>
  <si>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</si>
  <si>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</si>
  <si>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</si>
  <si>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</si>
  <si>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</si>
  <si>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</si>
  <si>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</si>
  <si>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</si>
  <si>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</si>
  <si>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</si>
  <si>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</si>
  <si>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</si>
  <si>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</si>
  <si>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</si>
  <si>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</si>
  <si>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</si>
  <si>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</si>
  <si>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</si>
  <si>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</si>
  <si>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</si>
  <si>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</si>
  <si>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</si>
  <si>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</si>
  <si>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</si>
  <si>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</si>
  <si>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</si>
  <si>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</si>
  <si>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</si>
  <si>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</si>
  <si>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</si>
  <si>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</si>
  <si>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</si>
  <si>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</si>
  <si>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</si>
  <si>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</si>
  <si>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</si>
  <si>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</si>
  <si>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</si>
  <si>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</si>
  <si>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</si>
  <si>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</si>
  <si>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</si>
  <si>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</si>
  <si>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</si>
  <si>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</si>
  <si>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</si>
  <si>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</si>
  <si>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</si>
  <si>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</si>
  <si>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</si>
  <si>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</si>
  <si>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</si>
  <si>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</si>
  <si>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</si>
  <si>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</si>
  <si>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</si>
  <si>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</si>
  <si>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</si>
  <si>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</si>
  <si>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</si>
  <si>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</si>
  <si>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</si>
  <si>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</si>
  <si>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</si>
  <si>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</si>
  <si>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</si>
  <si>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</si>
  <si>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</si>
  <si>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</si>
  <si>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</si>
  <si>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</si>
  <si>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</si>
  <si>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</si>
  <si>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</si>
  <si>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</si>
  <si>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</si>
  <si>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</si>
  <si>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</si>
  <si>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</si>
  <si>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</si>
  <si>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</si>
  <si>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</si>
  <si>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</si>
  <si>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</si>
  <si>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</si>
  <si>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</si>
  <si>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</si>
  <si>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</si>
  <si>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</si>
  <si>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</si>
  <si>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</si>
  <si>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</si>
  <si>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</si>
  <si>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</si>
  <si>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</si>
  <si>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</si>
  <si>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</si>
  <si>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</si>
  <si>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</si>
  <si>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</si>
  <si>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</si>
  <si>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</si>
  <si>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</si>
  <si>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</si>
  <si>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</si>
  <si>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</si>
  <si>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</si>
  <si>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</si>
  <si>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</si>
  <si>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</si>
  <si>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</si>
  <si>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</si>
  <si>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</si>
  <si>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</si>
  <si>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</si>
  <si>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</si>
  <si>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</si>
  <si>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</si>
  <si>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</si>
  <si>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</si>
  <si>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</si>
  <si>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</si>
  <si>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</si>
  <si>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</si>
  <si>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</si>
  <si>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</si>
  <si>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</si>
  <si>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</si>
  <si>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</si>
  <si>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</si>
  <si>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</si>
  <si>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</si>
  <si>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</si>
  <si>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</si>
  <si>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</si>
  <si>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</si>
  <si>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</si>
  <si>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</si>
  <si>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</si>
  <si>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</si>
  <si>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</si>
  <si>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</si>
  <si>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</si>
  <si>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</si>
  <si>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</si>
  <si>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</si>
  <si>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</si>
  <si>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</si>
  <si>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</si>
  <si>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</si>
  <si>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</si>
  <si>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</si>
  <si>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</si>
  <si>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</si>
  <si>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</si>
  <si>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</si>
  <si>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</si>
  <si>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</si>
  <si>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</si>
  <si>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</si>
  <si>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</si>
  <si>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</si>
  <si>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</si>
  <si>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</si>
  <si>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</si>
  <si>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</si>
  <si>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</si>
  <si>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</si>
  <si>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</si>
  <si>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</si>
  <si>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</si>
  <si>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</si>
  <si>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</si>
  <si>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</si>
  <si>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</si>
  <si>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</si>
  <si>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</si>
  <si>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</si>
  <si>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</si>
  <si>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</si>
  <si>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</si>
  <si>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</si>
  <si>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</si>
  <si>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</si>
  <si>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</si>
  <si>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</si>
  <si>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</si>
  <si>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</si>
  <si>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</si>
  <si>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</si>
  <si>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</si>
  <si>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</si>
  <si>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</si>
  <si>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</si>
  <si>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</si>
  <si>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</si>
  <si>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</si>
  <si>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</si>
  <si>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</si>
  <si>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</si>
  <si>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</si>
  <si>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</si>
  <si>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</si>
  <si>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</si>
  <si>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</si>
  <si>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</si>
  <si>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</si>
  <si>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</si>
  <si>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</si>
  <si>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</si>
  <si>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</si>
  <si>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</si>
  <si>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</si>
  <si>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</si>
  <si>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</si>
  <si>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</si>
  <si>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</si>
  <si>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</si>
  <si>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</si>
  <si>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</si>
  <si>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</si>
  <si>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</si>
  <si>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</si>
  <si>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</si>
  <si>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</si>
  <si>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</si>
  <si>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</si>
  <si>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</si>
  <si>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</si>
  <si>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</si>
  <si>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</si>
  <si>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</si>
  <si>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</si>
  <si>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</si>
  <si>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</si>
  <si>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</si>
  <si>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</si>
  <si>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</si>
  <si>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</si>
  <si>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</si>
  <si>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</si>
  <si>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</si>
  <si>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</si>
  <si>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</si>
  <si>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</si>
  <si>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</si>
  <si>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</si>
  <si>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</si>
  <si>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</si>
  <si>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</si>
  <si>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</si>
  <si>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</si>
  <si>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</si>
  <si>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</si>
  <si>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</si>
  <si>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</si>
  <si>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</si>
  <si>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</si>
  <si>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</si>
  <si>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</si>
  <si>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</si>
  <si>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</si>
  <si>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</si>
  <si>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</si>
  <si>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</si>
  <si>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</si>
  <si>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</si>
  <si>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</si>
  <si>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</si>
  <si>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</si>
  <si>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</si>
  <si>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</si>
  <si>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</si>
  <si>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</si>
  <si>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</si>
  <si>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</si>
  <si>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</si>
  <si>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</si>
  <si>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</si>
  <si>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</si>
  <si>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</si>
  <si>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</si>
  <si>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</si>
  <si>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</si>
  <si>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</si>
  <si>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</si>
  <si>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</si>
  <si>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</si>
  <si>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</si>
  <si>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</si>
  <si>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</si>
  <si>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</si>
  <si>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</si>
  <si>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</si>
  <si>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</si>
  <si>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</si>
  <si>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</si>
  <si>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</si>
  <si>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</si>
  <si>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</si>
  <si>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</si>
  <si>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</si>
  <si>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</si>
  <si>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</si>
  <si>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</si>
  <si>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</si>
  <si>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</si>
  <si>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</si>
  <si>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</si>
  <si>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</si>
  <si>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</si>
  <si>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</si>
  <si>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</si>
  <si>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</si>
  <si>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</si>
  <si>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</si>
  <si>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</si>
  <si>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</si>
  <si>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</si>
  <si>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</si>
  <si>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</si>
  <si>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</si>
  <si>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</si>
  <si>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</si>
  <si>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</si>
  <si>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</si>
  <si>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</si>
  <si>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</si>
  <si>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</si>
  <si>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</si>
  <si>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</si>
  <si>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</si>
  <si>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</si>
  <si>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</si>
  <si>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</si>
  <si>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</si>
  <si>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</si>
  <si>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</si>
  <si>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</si>
  <si>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</si>
  <si>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</si>
  <si>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</si>
  <si>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</si>
  <si>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</si>
  <si>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</si>
  <si>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</si>
  <si>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</si>
  <si>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</si>
  <si>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</si>
  <si>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</si>
  <si>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</si>
  <si>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</si>
  <si>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</si>
  <si>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</si>
  <si>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</si>
  <si>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</si>
  <si>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</si>
  <si>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</si>
  <si>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</si>
  <si>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</si>
  <si>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</si>
  <si>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</si>
  <si>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</si>
  <si>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</si>
  <si>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</si>
  <si>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</si>
  <si>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</si>
  <si>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</si>
  <si>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</si>
  <si>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</si>
  <si>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</si>
  <si>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</si>
  <si>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</si>
  <si>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</si>
  <si>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</si>
  <si>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</si>
  <si>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</si>
  <si>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</si>
  <si>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</si>
  <si>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</si>
  <si>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</si>
  <si>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</si>
  <si>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</si>
  <si>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</si>
  <si>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</si>
  <si>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</si>
  <si>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</si>
  <si>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</si>
  <si>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</si>
  <si>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</si>
  <si>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</si>
  <si>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</si>
  <si>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</si>
  <si>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</si>
  <si>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</si>
  <si>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</si>
  <si>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</si>
  <si>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</si>
  <si>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</si>
  <si>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</si>
  <si>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</si>
  <si>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</si>
  <si>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</si>
  <si>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</si>
  <si>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</si>
  <si>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</si>
  <si>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</si>
  <si>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</si>
  <si>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</si>
  <si>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</si>
  <si>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</si>
  <si>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</si>
  <si>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</si>
  <si>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</si>
  <si>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</si>
  <si>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</si>
  <si>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</si>
  <si>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</si>
  <si>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</si>
  <si>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</si>
  <si>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</si>
  <si>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</si>
  <si>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</si>
  <si>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</si>
  <si>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</si>
  <si>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</si>
  <si>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</si>
  <si>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</si>
  <si>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</si>
  <si>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</si>
  <si>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</si>
  <si>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</si>
  <si>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</si>
  <si>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</si>
  <si>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</si>
  <si>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</si>
  <si>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</si>
  <si>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</si>
  <si>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</si>
  <si>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</si>
  <si>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</si>
  <si>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</si>
  <si>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</si>
  <si>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</si>
  <si>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</si>
  <si>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</si>
  <si>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</si>
  <si>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</si>
  <si>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</si>
  <si>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</si>
  <si>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</si>
  <si>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</si>
  <si>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</si>
  <si>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</si>
  <si>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</si>
  <si>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</si>
  <si>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</si>
  <si>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</si>
  <si>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</si>
  <si>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</si>
  <si>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</si>
  <si>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</si>
  <si>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</si>
  <si>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</si>
  <si>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</si>
  <si>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</si>
  <si>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</si>
  <si>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</si>
  <si>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</si>
  <si>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</si>
  <si>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</si>
  <si>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</si>
  <si>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</si>
  <si>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</si>
  <si>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</si>
  <si>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</si>
  <si>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</si>
  <si>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</si>
  <si>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</si>
  <si>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</si>
  <si>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</si>
  <si>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</si>
  <si>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</si>
  <si>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</si>
  <si>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</si>
  <si>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</si>
  <si>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</si>
  <si>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</si>
  <si>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</si>
  <si>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</si>
  <si>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</si>
  <si>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</si>
  <si>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</si>
  <si>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</si>
  <si>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</si>
  <si>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</si>
  <si>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</si>
  <si>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</si>
  <si>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</si>
  <si>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</si>
  <si>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</si>
  <si>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</si>
  <si>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</si>
  <si>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</si>
  <si>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</si>
  <si>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</si>
  <si>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</si>
  <si>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</si>
  <si>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</si>
  <si>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</si>
  <si>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</si>
  <si>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</si>
  <si>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</si>
  <si>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</si>
  <si>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</si>
  <si>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</si>
  <si>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</si>
  <si>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</si>
  <si>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</si>
  <si>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</si>
  <si>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</si>
  <si>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</si>
  <si>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</si>
  <si>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</si>
  <si>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</si>
  <si>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</si>
  <si>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</si>
  <si>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</si>
  <si>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</si>
  <si>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</si>
  <si>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</si>
  <si>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</si>
  <si>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</si>
  <si>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</si>
  <si>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</si>
  <si>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</si>
  <si>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</si>
  <si>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</si>
  <si>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</si>
  <si>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</si>
  <si>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</si>
  <si>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</si>
  <si>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</si>
  <si>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</si>
  <si>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</si>
  <si>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</si>
  <si>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</si>
  <si>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</si>
  <si>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</si>
  <si>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</si>
  <si>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</si>
  <si>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</si>
  <si>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</si>
  <si>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</si>
  <si>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</si>
  <si>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</si>
  <si>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</si>
  <si>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</si>
  <si>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</si>
  <si>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</si>
  <si>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</si>
  <si>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</si>
  <si>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</si>
  <si>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</si>
  <si>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</si>
  <si>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</si>
  <si>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</si>
  <si>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</si>
  <si>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</si>
  <si>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</si>
  <si>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</si>
  <si>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</si>
  <si>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</si>
  <si>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</si>
  <si>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</si>
  <si>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</si>
  <si>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</si>
  <si>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</si>
  <si>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</si>
  <si>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</si>
  <si>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</si>
  <si>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</si>
  <si>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</si>
  <si>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</si>
  <si>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</si>
  <si>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</si>
  <si>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</si>
  <si>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</si>
  <si>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</si>
  <si>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</si>
  <si>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</si>
  <si>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</si>
  <si>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</si>
  <si>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</si>
  <si>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</si>
  <si>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</si>
  <si>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</si>
  <si>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</si>
  <si>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</si>
  <si>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</si>
  <si>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</si>
  <si>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</si>
  <si>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</si>
  <si>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</si>
  <si>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</si>
  <si>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</si>
  <si>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</si>
  <si>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</si>
  <si>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</si>
  <si>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</si>
  <si>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</si>
  <si>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</si>
  <si>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</si>
  <si>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</si>
  <si>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</si>
  <si>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</si>
  <si>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</si>
  <si>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</si>
  <si>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</si>
  <si>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</si>
  <si>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</si>
  <si>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</si>
  <si>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</si>
  <si>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</si>
  <si>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</si>
  <si>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</si>
  <si>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</si>
  <si>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</si>
  <si>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</si>
  <si>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</si>
  <si>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</si>
  <si>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</si>
  <si>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</si>
  <si>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</si>
  <si>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</si>
  <si>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</si>
  <si>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</si>
  <si>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</si>
  <si>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</si>
  <si>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</si>
  <si>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</si>
  <si>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</si>
  <si>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</si>
  <si>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</si>
  <si>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</si>
  <si>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</si>
  <si>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</si>
  <si>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</si>
  <si>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</si>
  <si>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</si>
  <si>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</si>
  <si>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</si>
  <si>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</si>
  <si>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</si>
  <si>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</si>
  <si>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</si>
  <si>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</si>
  <si>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</si>
  <si>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</si>
  <si>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</si>
  <si>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</si>
  <si>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</si>
  <si>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</si>
  <si>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</si>
  <si>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</si>
  <si>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</si>
  <si>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</si>
  <si>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</si>
  <si>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</si>
  <si>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</si>
  <si>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</si>
  <si>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</si>
  <si>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</si>
  <si>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</si>
  <si>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</si>
  <si>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</si>
  <si>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</si>
  <si>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</si>
  <si>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</si>
  <si>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</si>
  <si>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</si>
  <si>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</si>
  <si>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</si>
  <si>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</si>
  <si>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</si>
  <si>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</si>
  <si>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</si>
  <si>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</si>
  <si>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</si>
  <si>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</si>
  <si>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</si>
  <si>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</si>
  <si>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</si>
  <si>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</si>
  <si>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</si>
  <si>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</si>
  <si>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</si>
  <si>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</si>
  <si>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</si>
  <si>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</si>
  <si>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</si>
  <si>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</si>
  <si>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</si>
  <si>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</si>
  <si>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</si>
  <si>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</si>
  <si>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</si>
  <si>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</si>
  <si>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</si>
  <si>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</si>
  <si>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</si>
  <si>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</si>
  <si>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</si>
  <si>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</si>
  <si>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</si>
  <si>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</si>
  <si>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</si>
  <si>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</si>
  <si>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</si>
  <si>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</si>
  <si>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</si>
  <si>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</si>
  <si>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</si>
  <si>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</si>
  <si>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</si>
  <si>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</si>
  <si>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</si>
  <si>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</si>
  <si>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</si>
  <si>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</si>
  <si>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</si>
  <si>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</si>
  <si>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</si>
  <si>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</si>
  <si>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</si>
  <si>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</si>
  <si>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</si>
  <si>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</si>
  <si>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</si>
  <si>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</si>
  <si>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</si>
  <si>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</si>
  <si>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</si>
  <si>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</si>
  <si>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</si>
  <si>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</si>
  <si>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</si>
  <si>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</si>
  <si>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</si>
  <si>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</si>
  <si>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</si>
  <si>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</si>
  <si>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</si>
  <si>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</si>
  <si>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</si>
  <si>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</si>
  <si>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</si>
  <si>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</si>
  <si>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</si>
  <si>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</si>
  <si>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</si>
  <si>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</si>
  <si>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</si>
  <si>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</si>
  <si>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</si>
  <si>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</si>
  <si>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</si>
  <si>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</si>
  <si>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</si>
  <si>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</si>
  <si>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</si>
  <si>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</si>
  <si>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</si>
  <si>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</si>
  <si>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</si>
  <si>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</si>
  <si>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</si>
  <si>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</si>
  <si>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</si>
  <si>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</si>
  <si>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</si>
  <si>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</si>
  <si>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</si>
  <si>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</si>
  <si>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</si>
  <si>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</si>
  <si>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</si>
  <si>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</si>
  <si>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</si>
  <si>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</si>
  <si>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</si>
  <si>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</si>
  <si>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</si>
  <si>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</si>
  <si>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</si>
  <si>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</si>
  <si>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</si>
  <si>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</si>
  <si>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</si>
  <si>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</si>
  <si>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</si>
  <si>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</si>
  <si>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</si>
  <si>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</si>
  <si>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</si>
  <si>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</si>
  <si>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</si>
  <si>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</si>
  <si>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</si>
  <si>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</si>
  <si>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</si>
  <si>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</si>
  <si>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</si>
  <si>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</si>
  <si>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</si>
  <si>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</si>
  <si>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</si>
  <si>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</si>
  <si>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</si>
  <si>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</si>
  <si>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</si>
  <si>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</si>
  <si>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</si>
  <si>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</si>
  <si>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</si>
  <si>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</si>
  <si>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</si>
  <si>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</si>
  <si>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</si>
  <si>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</si>
  <si>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</si>
  <si>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</si>
  <si>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</si>
  <si>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</si>
  <si>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</si>
  <si>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</si>
  <si>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</si>
  <si>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</si>
  <si>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</si>
  <si>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</si>
  <si>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</si>
  <si>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</si>
  <si>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</si>
  <si>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</si>
  <si>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</si>
  <si>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</si>
  <si>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</si>
  <si>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</si>
  <si>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</si>
  <si>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</si>
  <si>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</si>
  <si>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</si>
  <si>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</si>
  <si>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</si>
  <si>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</si>
  <si>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</si>
  <si>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</si>
  <si>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</si>
  <si>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</si>
  <si>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</si>
  <si>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</si>
  <si>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</si>
  <si>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</si>
  <si>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</si>
  <si>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</si>
  <si>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</si>
  <si>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</si>
  <si>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</si>
  <si>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</si>
  <si>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</si>
  <si>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</si>
  <si>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</si>
  <si>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</si>
  <si>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</si>
  <si>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</si>
  <si>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</si>
  <si>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</si>
  <si>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</si>
  <si>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</si>
  <si>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</si>
  <si>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</si>
  <si>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</si>
  <si>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</si>
  <si>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</si>
  <si>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</si>
  <si>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</si>
  <si>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</si>
  <si>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</si>
  <si>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</si>
  <si>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</si>
  <si>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</si>
  <si>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</si>
  <si>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</si>
  <si>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</si>
  <si>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</si>
  <si>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</si>
  <si>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</si>
  <si>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</si>
  <si>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</si>
  <si>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</si>
  <si>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</si>
  <si>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</si>
  <si>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</si>
  <si>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</si>
  <si>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</si>
  <si>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</si>
  <si>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</si>
  <si>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</si>
  <si>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</si>
  <si>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</si>
  <si>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</si>
  <si>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</si>
  <si>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</si>
  <si>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</si>
  <si>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</si>
  <si>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</si>
  <si>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</si>
  <si>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</si>
  <si>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</si>
  <si>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</si>
  <si>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</si>
  <si>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</si>
  <si>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</si>
  <si>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</si>
  <si>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</si>
  <si>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</si>
  <si>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</si>
  <si>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</si>
  <si>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</si>
  <si>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</si>
  <si>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</si>
  <si>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</si>
  <si>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</si>
  <si>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</si>
  <si>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</si>
  <si>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</si>
  <si>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</si>
  <si>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</si>
  <si>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</si>
  <si>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</si>
  <si>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</si>
  <si>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</si>
  <si>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</si>
  <si>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</si>
  <si>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</si>
  <si>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</si>
  <si>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</si>
  <si>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</si>
  <si>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</si>
  <si>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</si>
  <si>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</si>
  <si>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</si>
  <si>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</si>
  <si>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</si>
  <si>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</si>
  <si>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</si>
  <si>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</si>
  <si>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</si>
  <si>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</si>
  <si>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</si>
  <si>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</si>
  <si>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</si>
  <si>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</si>
  <si>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</si>
  <si>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</si>
  <si>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</si>
  <si>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</si>
  <si>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</si>
  <si>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</si>
  <si>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</si>
  <si>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</si>
  <si>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</si>
  <si>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</si>
  <si>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</si>
  <si>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</si>
  <si>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</si>
  <si>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</si>
  <si>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</si>
  <si>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</si>
  <si>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</si>
  <si>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</si>
  <si>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</si>
  <si>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</si>
  <si>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</si>
  <si>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</si>
  <si>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</si>
  <si>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</si>
  <si>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</si>
  <si>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</si>
  <si>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</si>
  <si>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</si>
  <si>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</si>
  <si>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</si>
  <si>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</si>
  <si>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</si>
  <si>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</si>
  <si>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</si>
  <si>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</si>
  <si>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</si>
  <si>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</si>
  <si>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</si>
  <si>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</si>
  <si>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</si>
  <si>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</si>
  <si>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</si>
  <si>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</si>
  <si>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</si>
  <si>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</si>
  <si>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</si>
  <si>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</si>
  <si>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</si>
  <si>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</si>
  <si>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</si>
  <si>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</si>
  <si>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</si>
  <si>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</si>
  <si>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</si>
  <si>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</si>
  <si>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</si>
  <si>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</si>
  <si>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</si>
  <si>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</si>
  <si>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</si>
  <si>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</si>
  <si>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</si>
  <si>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</si>
  <si>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</si>
  <si>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</si>
  <si>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</si>
  <si>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</si>
  <si>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</si>
  <si>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</si>
  <si>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</si>
  <si>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</si>
  <si>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</si>
  <si>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</si>
  <si>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</si>
  <si>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</si>
  <si>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</si>
  <si>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</si>
  <si>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</si>
  <si>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</si>
  <si>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</si>
  <si>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</si>
  <si>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</si>
  <si>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</si>
  <si>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</si>
  <si>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</si>
  <si>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</si>
  <si>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</si>
  <si>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</si>
  <si>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</si>
  <si>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</si>
  <si>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</si>
  <si>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</si>
  <si>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</si>
  <si>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</si>
  <si>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</si>
  <si>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</si>
  <si>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</si>
  <si>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</si>
  <si>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</si>
  <si>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</si>
  <si>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</si>
  <si>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</si>
  <si>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</si>
  <si>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</si>
  <si>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</si>
  <si>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</si>
  <si>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</si>
  <si>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</si>
  <si>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</si>
  <si>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</si>
  <si>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</si>
  <si>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</si>
  <si>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</si>
  <si>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</si>
  <si>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</si>
  <si>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</si>
  <si>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</si>
  <si>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</si>
  <si>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</si>
  <si>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</si>
  <si>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</si>
  <si>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</si>
  <si>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</si>
  <si>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</si>
  <si>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</si>
  <si>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</si>
  <si>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</si>
  <si>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</si>
  <si>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</si>
  <si>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</si>
  <si>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</si>
  <si>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</si>
  <si>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</si>
  <si>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</si>
  <si>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</si>
  <si>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</si>
  <si>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</si>
  <si>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</si>
  <si>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</si>
  <si>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</si>
  <si>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</si>
  <si>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</si>
  <si>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</si>
  <si>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</si>
  <si>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</si>
  <si>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</si>
  <si>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</si>
  <si>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</si>
  <si>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</si>
  <si>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</si>
  <si>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</si>
  <si>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</si>
  <si>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</si>
  <si>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</si>
  <si>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</si>
  <si>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</si>
  <si>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</si>
  <si>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</si>
  <si>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</si>
  <si>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</si>
  <si>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</si>
  <si>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</si>
  <si>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</si>
  <si>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</si>
  <si>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</si>
  <si>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</si>
  <si>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</si>
  <si>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</si>
  <si>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</si>
  <si>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</si>
  <si>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</si>
  <si>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</si>
  <si>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</si>
  <si>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</si>
  <si>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</si>
  <si>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</si>
  <si>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</si>
  <si>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</si>
  <si>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</si>
  <si>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</si>
  <si>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</si>
  <si>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</si>
  <si>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</si>
  <si>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</si>
  <si>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</si>
  <si>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</si>
  <si>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</si>
  <si>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</si>
  <si>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</si>
  <si>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</si>
  <si>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</si>
  <si>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</si>
  <si>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</si>
  <si>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</si>
  <si>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</si>
  <si>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</si>
  <si>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</si>
  <si>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</si>
  <si>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</si>
  <si>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</si>
  <si>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</si>
  <si>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</si>
  <si>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</si>
  <si>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</si>
  <si>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</si>
  <si>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</si>
  <si>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</si>
  <si>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</si>
  <si>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</si>
  <si>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</si>
  <si>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</si>
  <si>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</si>
  <si>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</si>
  <si>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</si>
  <si>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</si>
  <si>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</si>
  <si>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</si>
  <si>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</si>
  <si>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</si>
  <si>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</si>
  <si>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</si>
  <si>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</si>
  <si>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</si>
  <si>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</si>
  <si>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</si>
  <si>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</si>
  <si>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</si>
  <si>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</si>
  <si>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</si>
  <si>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</si>
  <si>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</si>
  <si>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</si>
  <si>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</si>
  <si>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</si>
  <si>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</si>
  <si>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</si>
  <si>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</si>
  <si>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</si>
  <si>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</si>
  <si>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</si>
  <si>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</si>
  <si>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</si>
  <si>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</si>
  <si>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</si>
  <si>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</si>
  <si>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</si>
  <si>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</si>
  <si>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</si>
  <si>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</si>
  <si>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</si>
  <si>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</si>
  <si>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</si>
  <si>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</si>
  <si>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</si>
  <si>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</si>
  <si>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</si>
  <si>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</si>
  <si>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</si>
  <si>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</si>
  <si>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</si>
  <si>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</si>
  <si>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</si>
  <si>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</si>
  <si>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</si>
  <si>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</si>
  <si>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</si>
  <si>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</si>
  <si>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</si>
  <si>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</si>
  <si>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</si>
  <si>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</si>
  <si>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</si>
  <si>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</si>
  <si>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</si>
  <si>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</si>
  <si>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</si>
  <si>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</si>
  <si>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</si>
  <si>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</si>
  <si>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</si>
  <si>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</si>
  <si>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</si>
  <si>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</si>
  <si>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</si>
  <si>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</si>
  <si>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</si>
  <si>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</si>
  <si>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</si>
  <si>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</si>
  <si>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</si>
  <si>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</si>
  <si>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</si>
  <si>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</si>
  <si>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</si>
  <si>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</si>
  <si>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</si>
  <si>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</si>
  <si>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</si>
  <si>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</si>
  <si>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</si>
  <si>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</si>
  <si>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</si>
  <si>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</si>
  <si>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</si>
  <si>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</si>
  <si>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</si>
  <si>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</si>
  <si>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</si>
  <si>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</si>
  <si>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</si>
  <si>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</si>
  <si>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</si>
  <si>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</si>
  <si>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</si>
  <si>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</si>
  <si>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</si>
  <si>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</si>
  <si>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</si>
  <si>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</si>
  <si>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</si>
  <si>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</si>
  <si>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</si>
  <si>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</si>
  <si>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</si>
  <si>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</si>
  <si>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</si>
  <si>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</si>
  <si>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</si>
  <si>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</si>
  <si>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</si>
  <si>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</si>
  <si>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</si>
  <si>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</si>
  <si>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</si>
  <si>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</si>
  <si>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</si>
  <si>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</si>
  <si>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</si>
  <si>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</si>
  <si>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</si>
  <si>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</si>
  <si>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</si>
  <si>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</si>
  <si>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</si>
  <si>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</si>
  <si>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</si>
  <si>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</si>
  <si>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</si>
  <si>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</si>
  <si>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</si>
  <si>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</si>
  <si>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</si>
  <si>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</si>
  <si>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</si>
  <si>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</si>
  <si>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</si>
  <si>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</si>
  <si>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</si>
  <si>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</si>
  <si>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</si>
  <si>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</si>
  <si>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</si>
  <si>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</si>
  <si>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</si>
  <si>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</si>
  <si>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</si>
  <si>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</si>
  <si>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</si>
  <si>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</si>
  <si>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</si>
  <si>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</si>
  <si>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</si>
  <si>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</si>
  <si>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</si>
  <si>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</si>
  <si>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</si>
  <si>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</si>
  <si>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</si>
  <si>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</si>
  <si>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</si>
  <si>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</si>
  <si>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</si>
  <si>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</si>
  <si>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</si>
  <si>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</si>
  <si>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</si>
  <si>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</si>
  <si>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</si>
  <si>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</si>
  <si>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</si>
  <si>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</si>
  <si>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</si>
  <si>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</si>
  <si>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</si>
  <si>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</si>
  <si>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</si>
  <si>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</si>
  <si>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</si>
  <si>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</si>
  <si>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</si>
  <si>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</si>
  <si>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</si>
  <si>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</si>
  <si>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</si>
  <si>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</si>
  <si>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</si>
  <si>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</si>
  <si>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</si>
  <si>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</si>
  <si>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</si>
  <si>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</si>
  <si>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</si>
  <si>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</si>
  <si>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</si>
  <si>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</si>
  <si>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</si>
  <si>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</si>
  <si>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</si>
  <si>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</si>
  <si>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</si>
  <si>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</si>
  <si>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</si>
  <si>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</si>
  <si>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</si>
  <si>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</si>
  <si>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</si>
  <si>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</si>
  <si>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</si>
  <si>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</si>
  <si>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</si>
  <si>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</si>
  <si>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</si>
  <si>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</si>
  <si>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</si>
  <si>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</si>
  <si>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</si>
  <si>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</si>
  <si>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</si>
  <si>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</si>
  <si>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</si>
  <si>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</si>
  <si>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</si>
  <si>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</si>
  <si>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</si>
  <si>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</si>
  <si>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</si>
  <si>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</si>
  <si>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</si>
  <si>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</si>
  <si>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</si>
  <si>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</si>
  <si>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</si>
  <si>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</si>
  <si>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</si>
  <si>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</si>
  <si>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</si>
  <si>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</si>
  <si>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</si>
  <si>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</si>
  <si>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</si>
  <si>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</si>
  <si>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</si>
  <si>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</si>
  <si>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</si>
  <si>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</si>
  <si>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</si>
  <si>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</si>
  <si>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</si>
  <si>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</si>
  <si>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</si>
  <si>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</si>
  <si>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</si>
  <si>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</si>
  <si>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</si>
  <si>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</si>
  <si>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</si>
  <si>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</si>
  <si>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</si>
  <si>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</si>
  <si>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</si>
  <si>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</si>
  <si>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</si>
  <si>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</si>
  <si>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</si>
  <si>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</si>
  <si>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</si>
  <si>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</si>
  <si>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</si>
  <si>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</si>
  <si>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</si>
  <si>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</si>
  <si>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</si>
  <si>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</si>
  <si>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</si>
  <si>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</si>
  <si>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</si>
  <si>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</si>
  <si>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</si>
  <si>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</si>
  <si>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</si>
  <si>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</si>
  <si>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</si>
  <si>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</si>
  <si>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</si>
  <si>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</si>
  <si>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</si>
  <si>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</si>
  <si>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</si>
  <si>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</si>
  <si>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</si>
  <si>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</si>
  <si>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</si>
  <si>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</si>
  <si>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</si>
  <si>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</si>
  <si>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</si>
  <si>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</si>
  <si>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</si>
  <si>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</si>
  <si>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</si>
  <si>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</si>
  <si>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</si>
  <si>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</si>
  <si>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</si>
  <si>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</si>
  <si>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</si>
  <si>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</si>
  <si>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</si>
  <si>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</si>
  <si>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</si>
  <si>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</si>
  <si>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</si>
  <si>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</si>
  <si>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</si>
  <si>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</si>
  <si>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</si>
  <si>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</si>
  <si>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</si>
  <si>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</si>
  <si>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</si>
  <si>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</si>
  <si>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</si>
  <si>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</si>
  <si>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</si>
  <si>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</si>
  <si>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</si>
  <si>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</si>
  <si>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</si>
  <si>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</si>
  <si>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</si>
  <si>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</si>
  <si>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</si>
  <si>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</si>
  <si>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</si>
  <si>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</si>
  <si>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</si>
  <si>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</si>
  <si>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</si>
  <si>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</si>
  <si>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</si>
  <si>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</si>
  <si>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</si>
  <si>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</si>
  <si>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</si>
  <si>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</si>
  <si>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</si>
  <si>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</si>
  <si>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</si>
  <si>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</si>
  <si>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</si>
  <si>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</si>
  <si>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</si>
  <si>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</si>
  <si>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</si>
  <si>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</si>
  <si>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</si>
  <si>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</si>
  <si>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</si>
  <si>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</si>
  <si>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</si>
  <si>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</si>
  <si>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</si>
  <si>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</si>
  <si>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</si>
  <si>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</si>
  <si>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</si>
  <si>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</si>
  <si>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</si>
  <si>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</si>
  <si>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</si>
  <si>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</si>
  <si>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</si>
  <si>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</si>
  <si>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</si>
  <si>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</si>
  <si>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</si>
  <si>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</si>
  <si>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</si>
  <si>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</si>
  <si>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</si>
  <si>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</si>
  <si>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</si>
  <si>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</si>
  <si>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</si>
  <si>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</si>
  <si>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</si>
  <si>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</si>
  <si>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</si>
  <si>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</si>
  <si>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</si>
  <si>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</si>
  <si>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</si>
  <si>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</si>
  <si>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</si>
  <si>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</si>
  <si>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</si>
  <si>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</si>
  <si>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</si>
  <si>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</si>
  <si>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</si>
  <si>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</si>
  <si>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</si>
  <si>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</si>
  <si>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</si>
  <si>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</si>
  <si>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</si>
  <si>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</si>
  <si>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</si>
  <si>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</si>
  <si>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</si>
  <si>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</si>
  <si>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</si>
  <si>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</si>
  <si>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</si>
  <si>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</si>
  <si>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</si>
  <si>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</si>
  <si>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</si>
  <si>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</si>
  <si>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</si>
  <si>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</si>
  <si>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</si>
  <si>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</si>
  <si>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</si>
  <si>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</si>
  <si>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</si>
  <si>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</si>
  <si>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</si>
  <si>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</si>
  <si>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</si>
  <si>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</si>
  <si>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</si>
  <si>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</si>
  <si>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</si>
  <si>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</si>
  <si>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</si>
  <si>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</si>
  <si>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</si>
  <si>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</si>
  <si>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</si>
  <si>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</si>
  <si>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</si>
  <si>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</si>
  <si>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</si>
  <si>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</si>
  <si>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</si>
  <si>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</si>
  <si>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</si>
  <si>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</si>
  <si>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</si>
  <si>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</si>
  <si>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</si>
  <si>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</si>
  <si>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</si>
  <si>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</si>
  <si>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</si>
  <si>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</si>
  <si>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</si>
  <si>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</si>
  <si>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</si>
  <si>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</si>
  <si>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</si>
  <si>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</si>
  <si>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</si>
  <si>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</si>
  <si>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</si>
  <si>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</si>
  <si>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</si>
  <si>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</si>
  <si>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</si>
  <si>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</si>
  <si>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</si>
  <si>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</si>
  <si>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</si>
  <si>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</si>
  <si>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</si>
  <si>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</si>
  <si>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</si>
  <si>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</si>
  <si>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</si>
  <si>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</si>
  <si>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</si>
  <si>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</si>
  <si>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</si>
  <si>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</si>
  <si>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</si>
  <si>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</si>
  <si>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</si>
  <si>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</si>
  <si>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</si>
  <si>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</si>
  <si>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</si>
  <si>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</si>
  <si>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</si>
  <si>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</si>
  <si>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</si>
  <si>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</si>
  <si>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</si>
  <si>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</si>
  <si>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</si>
  <si>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</si>
  <si>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</si>
  <si>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</si>
  <si>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</si>
  <si>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</si>
  <si>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</si>
  <si>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</si>
  <si>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</si>
  <si>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</si>
  <si>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</si>
  <si>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</si>
  <si>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</si>
  <si>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</si>
  <si>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</si>
  <si>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</si>
  <si>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</si>
  <si>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</si>
  <si>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</si>
  <si>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</si>
  <si>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</si>
  <si>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</si>
  <si>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</si>
  <si>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</si>
  <si>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</si>
  <si>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</si>
  <si>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</si>
  <si>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</si>
  <si>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</si>
  <si>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</si>
  <si>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</si>
  <si>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</si>
  <si>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</si>
  <si>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</si>
  <si>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</si>
  <si>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</si>
  <si>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</si>
  <si>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</si>
  <si>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</si>
  <si>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</si>
  <si>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</si>
  <si>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</si>
  <si>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</si>
  <si>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</si>
  <si>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</si>
  <si>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</si>
  <si>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</si>
  <si>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</si>
  <si>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</si>
  <si>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</si>
  <si>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</si>
  <si>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</si>
  <si>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</si>
  <si>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</si>
  <si>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</si>
  <si>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</si>
  <si>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</si>
  <si>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</si>
  <si>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</si>
  <si>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</si>
  <si>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</si>
  <si>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</si>
  <si>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</si>
  <si>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</si>
  <si>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</si>
  <si>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</si>
  <si>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</si>
  <si>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</si>
  <si>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</si>
  <si>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</si>
  <si>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</si>
  <si>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</si>
  <si>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</si>
  <si>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</si>
  <si>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</si>
  <si>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</si>
  <si>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</si>
  <si>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</si>
  <si>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</si>
  <si>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</si>
  <si>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</si>
  <si>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</si>
  <si>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</si>
  <si>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</si>
  <si>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</si>
  <si>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</si>
  <si>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</si>
  <si>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</si>
  <si>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</si>
  <si>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</si>
  <si>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</si>
  <si>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</si>
  <si>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</si>
  <si>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</si>
  <si>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</si>
  <si>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</si>
  <si>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</si>
  <si>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</si>
  <si>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</si>
  <si>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</si>
  <si>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</si>
  <si>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</si>
  <si>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</si>
  <si>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</si>
  <si>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</si>
  <si>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</si>
  <si>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</si>
  <si>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</si>
  <si>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</si>
  <si>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</si>
  <si>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</si>
  <si>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</si>
  <si>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</si>
  <si>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</si>
  <si>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</si>
  <si>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</si>
  <si>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</si>
  <si>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</si>
  <si>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</si>
  <si>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</si>
  <si>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</si>
  <si>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</si>
  <si>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</si>
  <si>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</si>
  <si>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</si>
  <si>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</si>
  <si>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</si>
  <si>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</si>
  <si>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</si>
  <si>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</si>
  <si>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</si>
  <si>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</si>
  <si>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</si>
  <si>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</si>
  <si>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</si>
  <si>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</si>
  <si>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</si>
  <si>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</si>
  <si>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</si>
  <si>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</si>
  <si>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</si>
  <si>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</si>
  <si>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</si>
  <si>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</si>
  <si>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</si>
  <si>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</si>
  <si>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</si>
  <si>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</si>
  <si>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</si>
  <si>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</si>
  <si>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</si>
  <si>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</si>
  <si>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</si>
  <si>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</si>
  <si>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</si>
  <si>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</si>
  <si>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</si>
  <si>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</si>
  <si>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</si>
  <si>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</si>
  <si>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</si>
  <si>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</si>
  <si>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</si>
  <si>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</si>
  <si>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</si>
  <si>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</si>
  <si>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</si>
  <si>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</si>
  <si>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</si>
  <si>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</si>
  <si>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</si>
  <si>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</si>
  <si>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</si>
  <si>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</si>
  <si>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</si>
  <si>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</si>
  <si>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</si>
  <si>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</si>
  <si>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</si>
  <si>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</si>
  <si>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</si>
  <si>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</si>
  <si>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</si>
  <si>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</si>
  <si>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</si>
  <si>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</si>
  <si>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</si>
  <si>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</si>
  <si>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</si>
  <si>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</si>
  <si>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</si>
  <si>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</si>
  <si>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</si>
  <si>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</si>
  <si>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</si>
  <si>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</si>
  <si>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</si>
  <si>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</si>
  <si>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</si>
  <si>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</si>
  <si>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</si>
  <si>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</si>
  <si>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</si>
  <si>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</si>
  <si>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</si>
  <si>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</si>
  <si>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</si>
  <si>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</si>
  <si>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</si>
  <si>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</si>
  <si>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</si>
  <si>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</si>
  <si>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</si>
  <si>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</si>
  <si>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</si>
  <si>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</si>
  <si>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</si>
  <si>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</si>
  <si>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</si>
  <si>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</si>
  <si>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</si>
  <si>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</si>
  <si>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</si>
  <si>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</si>
  <si>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</si>
  <si>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</si>
  <si>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</si>
  <si>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</si>
  <si>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</si>
  <si>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</si>
  <si>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</si>
  <si>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</si>
  <si>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</si>
  <si>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</si>
  <si>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</si>
  <si>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</si>
  <si>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</si>
  <si>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</si>
  <si>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</si>
  <si>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</si>
  <si>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</si>
  <si>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</si>
  <si>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</si>
  <si>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</si>
  <si>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</si>
  <si>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</si>
  <si>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</si>
  <si>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</si>
  <si>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</si>
  <si>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</si>
  <si>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</si>
  <si>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</si>
  <si>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</si>
  <si>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</si>
  <si>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</si>
  <si>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</si>
  <si>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</si>
  <si>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</si>
  <si>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</si>
  <si>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</si>
  <si>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</si>
  <si>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</si>
  <si>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</si>
  <si>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</si>
  <si>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</si>
  <si>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</si>
  <si>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</si>
  <si>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</si>
  <si>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</si>
  <si>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</si>
  <si>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</si>
  <si>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</si>
  <si>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</si>
  <si>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</si>
  <si>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</si>
  <si>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</si>
  <si>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</si>
  <si>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</si>
  <si>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</si>
  <si>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</si>
  <si>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</si>
  <si>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</si>
  <si>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</si>
  <si>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</si>
  <si>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</si>
  <si>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</si>
  <si>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</si>
  <si>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</si>
  <si>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</si>
  <si>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</si>
  <si>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</si>
  <si>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</si>
  <si>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</si>
  <si>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</si>
  <si>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</si>
  <si>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</si>
  <si>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</si>
  <si>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</si>
  <si>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</si>
  <si>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</si>
  <si>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</si>
  <si>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</si>
  <si>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</si>
  <si>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</si>
  <si>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</si>
  <si>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</si>
  <si>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</si>
  <si>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</si>
  <si>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</si>
  <si>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</si>
  <si>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</si>
  <si>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</si>
  <si>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</si>
  <si>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</si>
  <si>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</si>
  <si>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</si>
  <si>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</si>
  <si>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</si>
  <si>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</si>
  <si>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</si>
  <si>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</si>
  <si>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</si>
  <si>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</si>
  <si>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</si>
  <si>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</si>
  <si>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</si>
  <si>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</si>
  <si>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</si>
  <si>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</si>
  <si>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</si>
  <si>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</si>
  <si>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</si>
  <si>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</si>
  <si>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</si>
  <si>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</si>
  <si>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</si>
  <si>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</si>
  <si>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</si>
  <si>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</si>
  <si>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</si>
  <si>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</si>
  <si>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</si>
  <si>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</si>
  <si>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</si>
  <si>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</si>
  <si>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</si>
  <si>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</si>
  <si>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</si>
  <si>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</si>
  <si>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</si>
  <si>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</si>
  <si>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</si>
  <si>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</si>
  <si>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</si>
  <si>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</si>
  <si>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</si>
  <si>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</si>
  <si>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</si>
  <si>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</si>
  <si>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</si>
  <si>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</si>
  <si>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</si>
  <si>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</si>
  <si>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</si>
  <si>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</si>
  <si>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</si>
  <si>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</si>
  <si>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</si>
  <si>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</si>
  <si>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</si>
  <si>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</si>
  <si>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</si>
  <si>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</si>
  <si>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</si>
  <si>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</si>
  <si>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</si>
  <si>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</si>
  <si>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</si>
  <si>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</si>
  <si>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</si>
  <si>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</si>
  <si>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</si>
  <si>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</si>
  <si>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</si>
  <si>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</si>
  <si>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</si>
  <si>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</si>
  <si>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</si>
  <si>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</si>
  <si>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</si>
  <si>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</si>
  <si>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</si>
  <si>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</si>
  <si>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</si>
  <si>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</si>
  <si>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</si>
  <si>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</si>
  <si>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</si>
  <si>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</si>
  <si>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</si>
  <si>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</si>
  <si>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</si>
  <si>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</si>
  <si>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</si>
  <si>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</si>
  <si>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</si>
  <si>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</si>
  <si>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</si>
  <si>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</si>
  <si>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</si>
  <si>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</si>
  <si>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</si>
  <si>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</si>
  <si>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</si>
  <si>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</si>
  <si>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</si>
  <si>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</si>
  <si>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</si>
  <si>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</si>
  <si>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</si>
  <si>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</si>
  <si>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</si>
  <si>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</si>
  <si>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</si>
  <si>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</si>
  <si>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</si>
  <si>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</si>
  <si>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</si>
  <si>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</si>
  <si>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</si>
  <si>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</si>
  <si>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</si>
  <si>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</si>
  <si>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</si>
  <si>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</si>
  <si>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</si>
  <si>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</si>
  <si>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</si>
  <si>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</si>
  <si>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</si>
  <si>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</si>
  <si>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</si>
  <si>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</si>
  <si>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</si>
  <si>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</si>
  <si>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</si>
  <si>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</si>
  <si>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</si>
  <si>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</si>
  <si>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</si>
  <si>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</si>
  <si>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</si>
  <si>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</si>
  <si>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</si>
  <si>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</si>
  <si>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</si>
  <si>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</si>
  <si>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</si>
  <si>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</si>
  <si>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</si>
  <si>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</si>
  <si>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</si>
  <si>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</si>
  <si>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</si>
  <si>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</si>
  <si>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</si>
  <si>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</si>
  <si>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</si>
  <si>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</si>
  <si>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</si>
  <si>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</si>
  <si>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</si>
  <si>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</si>
  <si>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</si>
  <si>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</si>
  <si>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</si>
  <si>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</si>
  <si>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</si>
  <si>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</si>
  <si>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</si>
  <si>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</si>
  <si>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</si>
  <si>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</si>
  <si>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</si>
  <si>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</si>
  <si>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</si>
  <si>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</si>
  <si>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</si>
  <si>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</si>
  <si>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</si>
  <si>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</si>
  <si>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</si>
  <si>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</si>
  <si>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</si>
  <si>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</si>
  <si>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</si>
  <si>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</si>
  <si>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</si>
  <si>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</si>
  <si>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</si>
  <si>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</si>
  <si>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</si>
  <si>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</si>
  <si>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</si>
  <si>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</si>
  <si>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</si>
  <si>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</si>
  <si>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</si>
  <si>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</si>
  <si>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</si>
  <si>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</si>
  <si>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</si>
  <si>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</si>
  <si>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</si>
  <si>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</si>
  <si>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</si>
  <si>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</si>
  <si>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</si>
  <si>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</si>
  <si>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</si>
  <si>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</si>
  <si>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</si>
  <si>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</si>
  <si>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</si>
  <si>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</si>
  <si>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</si>
  <si>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</si>
  <si>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</si>
  <si>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</si>
  <si>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</si>
  <si>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</si>
  <si>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</si>
  <si>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</si>
  <si>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</si>
  <si>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</si>
  <si>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</si>
  <si>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</si>
  <si>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</si>
  <si>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</si>
  <si>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</si>
  <si>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</si>
  <si>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</si>
  <si>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</si>
  <si>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</si>
  <si>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</si>
  <si>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</si>
  <si>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</si>
  <si>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</si>
  <si>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</si>
  <si>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</si>
  <si>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</si>
  <si>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</si>
  <si>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</si>
  <si>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</si>
  <si>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</si>
  <si>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</si>
  <si>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</si>
  <si>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</si>
  <si>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</si>
  <si>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</si>
  <si>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</si>
  <si>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</si>
  <si>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</si>
  <si>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</si>
  <si>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</si>
  <si>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</si>
  <si>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</si>
  <si>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</si>
  <si>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</si>
  <si>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</si>
  <si>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</si>
  <si>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</si>
  <si>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</si>
  <si>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</si>
  <si>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</si>
  <si>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</si>
  <si>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</si>
  <si>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</si>
  <si>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</si>
  <si>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</si>
  <si>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</si>
  <si>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</si>
  <si>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</si>
  <si>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</si>
  <si>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</si>
  <si>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</si>
  <si>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</si>
  <si>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</si>
  <si>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</si>
  <si>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</si>
  <si>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</si>
  <si>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</si>
  <si>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</si>
  <si>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</si>
  <si>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</si>
  <si>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</si>
  <si>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</si>
  <si>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</si>
  <si>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</si>
  <si>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</si>
  <si>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</si>
  <si>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</si>
  <si>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</si>
  <si>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</si>
  <si>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</si>
  <si>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</si>
  <si>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</si>
  <si>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</si>
  <si>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</si>
  <si>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</si>
  <si>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</si>
  <si>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</si>
  <si>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</si>
  <si>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</si>
  <si>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</si>
  <si>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</si>
  <si>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</si>
  <si>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</si>
  <si>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</si>
  <si>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</si>
  <si>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</si>
  <si>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</si>
  <si>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</si>
  <si>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</si>
  <si>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</si>
  <si>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</si>
  <si>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</si>
  <si>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</si>
  <si>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</si>
  <si>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</si>
  <si>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</si>
  <si>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</si>
  <si>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</si>
  <si>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</si>
  <si>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</si>
  <si>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</si>
  <si>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</si>
  <si>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</si>
  <si>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</si>
  <si>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</si>
  <si>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</si>
  <si>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</si>
  <si>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</si>
  <si>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</si>
  <si>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</si>
  <si>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</si>
  <si>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</si>
  <si>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</si>
  <si>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</si>
  <si>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</si>
  <si>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</si>
  <si>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</si>
  <si>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</si>
  <si>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</si>
  <si>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</si>
  <si>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</si>
  <si>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</si>
  <si>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</si>
  <si>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</si>
  <si>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</si>
  <si>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</si>
  <si>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</si>
  <si>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</si>
  <si>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</si>
  <si>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</si>
  <si>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</si>
  <si>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</si>
  <si>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</si>
  <si>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</si>
  <si>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</si>
  <si>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</si>
  <si>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</si>
  <si>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</si>
  <si>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</si>
  <si>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</si>
  <si>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</si>
  <si>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</si>
  <si>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</si>
  <si>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</si>
  <si>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</si>
  <si>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</si>
  <si>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</si>
  <si>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</si>
  <si>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</si>
  <si>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</si>
  <si>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</si>
  <si>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</si>
  <si>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</si>
  <si>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</si>
  <si>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</si>
  <si>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</si>
  <si>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</si>
  <si>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</si>
  <si>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</si>
  <si>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</si>
  <si>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</si>
  <si>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</si>
  <si>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</si>
  <si>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</si>
  <si>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</si>
  <si>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</si>
  <si>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</si>
  <si>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</si>
  <si>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</si>
  <si>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</si>
  <si>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</si>
  <si>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</si>
  <si>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</si>
  <si>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</si>
  <si>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</si>
  <si>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</si>
  <si>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</si>
  <si>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</si>
  <si>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</si>
  <si>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</si>
  <si>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</si>
  <si>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</si>
  <si>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</si>
  <si>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</si>
  <si>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</si>
  <si>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</si>
  <si>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</si>
  <si>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</si>
  <si>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</si>
  <si>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</si>
  <si>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</si>
  <si>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</si>
  <si>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</si>
  <si>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</si>
  <si>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</si>
  <si>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</si>
  <si>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</si>
  <si>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</si>
  <si>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</si>
  <si>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</si>
  <si>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</si>
  <si>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</si>
  <si>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</si>
  <si>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</si>
  <si>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</si>
  <si>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</si>
  <si>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</si>
  <si>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</si>
  <si>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</si>
  <si>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</si>
  <si>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</si>
  <si>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</si>
  <si>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</si>
  <si>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</si>
  <si>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</si>
  <si>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</si>
  <si>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</si>
  <si>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</si>
  <si>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</si>
  <si>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</si>
  <si>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</si>
  <si>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</si>
  <si>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</si>
  <si>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</si>
  <si>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</si>
  <si>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</si>
  <si>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</si>
  <si>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</si>
  <si>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</si>
  <si>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</si>
  <si>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</si>
  <si>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</si>
  <si>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</si>
  <si>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</si>
  <si>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</si>
  <si>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</si>
  <si>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</si>
  <si>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</si>
  <si>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</si>
  <si>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</si>
  <si>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</si>
  <si>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</si>
  <si>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</si>
  <si>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</si>
  <si>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</si>
  <si>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</si>
  <si>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</si>
  <si>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</si>
  <si>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</si>
  <si>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</si>
  <si>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</si>
  <si>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</si>
  <si>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</si>
  <si>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</si>
  <si>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</si>
  <si>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</si>
  <si>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</si>
  <si>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</si>
  <si>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</si>
  <si>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</si>
  <si>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</si>
  <si>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</si>
  <si>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</si>
  <si>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</si>
  <si>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</si>
  <si>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</si>
  <si>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</si>
  <si>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</si>
  <si>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</si>
  <si>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</si>
  <si>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</si>
  <si>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</si>
  <si>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</si>
  <si>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</si>
  <si>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</si>
  <si>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</si>
  <si>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</si>
  <si>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</si>
  <si>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</si>
  <si>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</si>
  <si>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</si>
  <si>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</si>
  <si>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</si>
  <si>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</si>
  <si>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</si>
  <si>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</si>
  <si>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</si>
  <si>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</si>
  <si>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</si>
  <si>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</si>
  <si>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</si>
  <si>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</si>
  <si>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</si>
  <si>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</si>
  <si>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</si>
  <si>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</si>
  <si>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</si>
  <si>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</si>
  <si>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</si>
  <si>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</si>
  <si>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</si>
  <si>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</si>
  <si>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</si>
  <si>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</si>
  <si>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</si>
  <si>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</si>
  <si>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</si>
  <si>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</si>
  <si>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</si>
  <si>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</si>
  <si>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</si>
  <si>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</si>
  <si>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</si>
  <si>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</si>
  <si>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</si>
  <si>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</si>
  <si>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</si>
  <si>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</si>
  <si>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</si>
  <si>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</si>
  <si>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</si>
  <si>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</si>
  <si>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</si>
  <si>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</si>
  <si>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</si>
  <si>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</si>
  <si>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</si>
  <si>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</si>
  <si>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</si>
  <si>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</si>
  <si>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</si>
  <si>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</si>
  <si>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</si>
  <si>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</si>
  <si>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</si>
  <si>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</si>
  <si>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</si>
  <si>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</si>
  <si>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</si>
  <si>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</si>
  <si>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</si>
  <si>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</si>
  <si>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</si>
  <si>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</si>
  <si>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</si>
  <si>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</si>
  <si>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</si>
  <si>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</si>
  <si>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</si>
  <si>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</si>
  <si>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</si>
  <si>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</si>
  <si>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</si>
  <si>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</si>
  <si>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</si>
  <si>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</si>
  <si>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</si>
  <si>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</si>
  <si>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</si>
  <si>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</si>
  <si>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</si>
  <si>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</si>
  <si>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</si>
  <si>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</si>
  <si>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</si>
  <si>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</si>
  <si>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</si>
  <si>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</si>
  <si>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</si>
  <si>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</si>
  <si>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</si>
  <si>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</si>
  <si>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</si>
  <si>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</si>
  <si>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</si>
  <si>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</si>
  <si>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</si>
  <si>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</si>
  <si>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</si>
  <si>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</si>
  <si>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</si>
  <si>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</si>
  <si>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</si>
  <si>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</si>
  <si>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</si>
  <si>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</si>
  <si>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</si>
  <si>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</si>
  <si>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</si>
  <si>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</si>
  <si>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</si>
  <si>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</si>
  <si>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</si>
  <si>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</si>
  <si>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</si>
  <si>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</si>
  <si>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</si>
  <si>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</si>
  <si>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</si>
  <si>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</si>
  <si>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</si>
  <si>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</si>
  <si>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</si>
  <si>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</si>
  <si>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</si>
  <si>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</si>
  <si>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</si>
  <si>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</si>
  <si>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</si>
  <si>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</si>
  <si>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</si>
  <si>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</si>
  <si>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</si>
  <si>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</si>
  <si>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</si>
  <si>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</si>
  <si>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</si>
  <si>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</si>
  <si>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</si>
  <si>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</si>
  <si>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</si>
  <si>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</si>
  <si>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</si>
  <si>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</si>
  <si>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</si>
  <si>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</si>
  <si>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</si>
  <si>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</si>
  <si>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</si>
  <si>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</si>
  <si>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</si>
  <si>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</si>
  <si>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</si>
  <si>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</si>
  <si>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</si>
  <si>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</si>
  <si>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</si>
  <si>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</si>
  <si>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</si>
  <si>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</si>
  <si>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</si>
  <si>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</si>
  <si>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</si>
  <si>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</si>
  <si>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</si>
  <si>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</si>
  <si>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</si>
  <si>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</si>
  <si>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</si>
  <si>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</si>
  <si>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</si>
  <si>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</si>
  <si>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</si>
  <si>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</si>
  <si>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</si>
  <si>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</si>
  <si>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</si>
  <si>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</si>
  <si>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</si>
  <si>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</si>
  <si>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</si>
  <si>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</si>
  <si>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</si>
  <si>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</si>
  <si>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</si>
  <si>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</si>
  <si>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</si>
  <si>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</si>
  <si>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</si>
  <si>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</si>
  <si>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</si>
  <si>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</si>
  <si>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</si>
  <si>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</si>
  <si>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</si>
  <si>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</si>
  <si>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</si>
  <si>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</si>
  <si>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</si>
  <si>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</si>
  <si>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</si>
  <si>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</si>
  <si>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</si>
  <si>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</si>
  <si>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</si>
  <si>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</si>
  <si>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</si>
  <si>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</si>
  <si>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</si>
  <si>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</si>
  <si>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</si>
  <si>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</si>
  <si>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</si>
  <si>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</si>
  <si>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</si>
  <si>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</si>
  <si>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</si>
  <si>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</si>
  <si>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</si>
  <si>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</si>
  <si>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</si>
  <si>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</si>
  <si>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</si>
  <si>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</si>
  <si>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</si>
  <si>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</si>
  <si>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</si>
  <si>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</si>
  <si>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</si>
  <si>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</si>
  <si>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</si>
  <si>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</si>
  <si>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</si>
  <si>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</si>
  <si>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</si>
  <si>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</si>
  <si>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</si>
  <si>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</si>
  <si>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</si>
  <si>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</si>
  <si>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</si>
  <si>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</si>
  <si>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</si>
  <si>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</si>
  <si>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</si>
  <si>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</si>
  <si>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</si>
  <si>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</si>
  <si>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</si>
  <si>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</si>
  <si>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</si>
  <si>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</si>
  <si>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</si>
  <si>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</si>
  <si>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</si>
  <si>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</si>
  <si>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</si>
  <si>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</si>
  <si>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</si>
  <si>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</si>
  <si>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</si>
  <si>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</si>
  <si>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</si>
  <si>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</si>
  <si>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</si>
  <si>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</si>
  <si>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</si>
  <si>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</si>
  <si>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</si>
  <si>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</si>
  <si>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</si>
  <si>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</si>
  <si>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</si>
  <si>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</si>
  <si>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</si>
  <si>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</si>
  <si>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</si>
  <si>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</si>
  <si>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</si>
  <si>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</si>
  <si>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</si>
  <si>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</si>
  <si>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</si>
  <si>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</si>
  <si>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</si>
  <si>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</si>
  <si>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</si>
  <si>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</si>
  <si>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</si>
  <si>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</si>
  <si>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</si>
  <si>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</si>
  <si>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</si>
  <si>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</si>
  <si>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</si>
  <si>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</si>
  <si>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</si>
  <si>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</si>
  <si>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</si>
  <si>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</si>
  <si>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</si>
  <si>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</si>
  <si>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</si>
  <si>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</si>
  <si>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</si>
  <si>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</si>
  <si>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</si>
  <si>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</si>
  <si>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</si>
  <si>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</si>
  <si>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</si>
  <si>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</si>
  <si>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</si>
  <si>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</si>
  <si>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</si>
  <si>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</si>
  <si>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</si>
  <si>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</si>
  <si>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</si>
  <si>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</si>
  <si>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</si>
  <si>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</si>
  <si>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</si>
  <si>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</si>
  <si>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</si>
  <si>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</si>
  <si>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</si>
  <si>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</si>
  <si>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</si>
  <si>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</si>
  <si>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</si>
  <si>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</si>
  <si>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</si>
  <si>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</si>
  <si>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</si>
  <si>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</si>
  <si>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</si>
  <si>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</si>
  <si>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</si>
  <si>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</si>
  <si>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</si>
  <si>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</si>
  <si>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</si>
  <si>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</si>
  <si>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</si>
  <si>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</si>
  <si>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</si>
  <si>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</si>
  <si>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</si>
  <si>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</si>
  <si>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</si>
  <si>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</si>
  <si>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</si>
  <si>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</si>
  <si>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</si>
  <si>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</si>
  <si>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</si>
  <si>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</si>
  <si>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</si>
  <si>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</si>
  <si>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</si>
  <si>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</si>
  <si>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</si>
  <si>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</si>
  <si>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</si>
  <si>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</si>
  <si>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</si>
  <si>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</si>
  <si>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</si>
  <si>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</si>
  <si>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</si>
  <si>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</si>
  <si>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</si>
  <si>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</si>
  <si>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</si>
  <si>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</si>
  <si>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</si>
  <si>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</si>
  <si>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</si>
  <si>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</si>
  <si>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</si>
  <si>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</si>
  <si>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</si>
  <si>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</si>
  <si>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</si>
  <si>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</si>
  <si>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</si>
  <si>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</si>
  <si>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</si>
  <si>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</si>
  <si>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</si>
  <si>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</si>
  <si>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</si>
  <si>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</si>
  <si>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</si>
  <si>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</si>
  <si>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</si>
  <si>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</si>
  <si>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</si>
  <si>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</si>
  <si>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</si>
  <si>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</si>
  <si>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</si>
  <si>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</si>
  <si>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</si>
  <si>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</si>
  <si>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</si>
  <si>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</si>
  <si>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</si>
  <si>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</si>
  <si>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</si>
  <si>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</si>
  <si>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</si>
  <si>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</si>
  <si>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</si>
  <si>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</si>
  <si>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</si>
  <si>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</si>
  <si>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</si>
  <si>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</si>
  <si>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</si>
  <si>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</si>
  <si>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</si>
  <si>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</si>
  <si>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</si>
  <si>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</si>
  <si>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</si>
  <si>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</si>
  <si>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</si>
  <si>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</si>
  <si>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</si>
  <si>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</si>
  <si>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</si>
  <si>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</si>
  <si>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</si>
  <si>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</si>
  <si>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</si>
  <si>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</si>
  <si>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</si>
  <si>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</si>
  <si>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</si>
  <si>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</si>
  <si>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</si>
  <si>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</si>
  <si>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</si>
  <si>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</si>
  <si>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</si>
  <si>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</si>
  <si>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</si>
  <si>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</si>
  <si>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</si>
  <si>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</si>
  <si>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</si>
  <si>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</si>
  <si>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</si>
  <si>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</si>
  <si>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</si>
  <si>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</si>
  <si>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</si>
  <si>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</si>
  <si>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</si>
  <si>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</si>
  <si>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</si>
  <si>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</si>
  <si>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</si>
  <si>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</si>
  <si>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</si>
  <si>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</si>
  <si>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</si>
  <si>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</si>
  <si>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</si>
  <si>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</si>
  <si>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</si>
  <si>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</si>
  <si>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</si>
  <si>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</si>
  <si>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</si>
  <si>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</si>
  <si>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</si>
  <si>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</si>
  <si>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</si>
  <si>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</si>
  <si>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</si>
  <si>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</si>
  <si>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</si>
  <si>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</si>
  <si>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</si>
  <si>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</si>
  <si>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</si>
  <si>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</si>
  <si>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</si>
  <si>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</si>
  <si>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</si>
  <si>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</si>
  <si>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</si>
  <si>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</si>
  <si>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</si>
  <si>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</si>
  <si>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</si>
  <si>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</si>
  <si>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</si>
  <si>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</si>
  <si>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</si>
  <si>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</si>
  <si>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</si>
  <si>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</si>
  <si>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</si>
  <si>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</si>
  <si>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</si>
  <si>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</si>
  <si>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</si>
  <si>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</si>
  <si>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</si>
  <si>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</si>
  <si>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</si>
  <si>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</si>
  <si>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</si>
  <si>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</si>
  <si>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</si>
  <si>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</si>
  <si>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</si>
  <si>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</si>
  <si>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</si>
  <si>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</si>
  <si>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</si>
  <si>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</si>
  <si>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</si>
  <si>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</si>
  <si>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</si>
  <si>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</si>
  <si>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</si>
  <si>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</si>
  <si>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</si>
  <si>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</si>
  <si>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</si>
  <si>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</si>
  <si>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</si>
  <si>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</si>
  <si>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</si>
  <si>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</si>
  <si>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</si>
  <si>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</si>
  <si>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</si>
  <si>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</si>
  <si>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</si>
  <si>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</si>
  <si>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</si>
  <si>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</si>
  <si>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</si>
  <si>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</si>
  <si>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</si>
  <si>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</si>
  <si>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</si>
  <si>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</si>
  <si>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</si>
  <si>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</si>
  <si>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</si>
  <si>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</si>
  <si>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</si>
  <si>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</si>
  <si>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</si>
  <si>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</si>
  <si>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</si>
  <si>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</si>
  <si>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</si>
  <si>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</si>
  <si>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</si>
  <si>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</si>
  <si>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</si>
  <si>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</si>
  <si>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</si>
  <si>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</si>
  <si>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</si>
  <si>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</si>
  <si>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</si>
  <si>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</si>
  <si>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</si>
  <si>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</si>
  <si>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</si>
  <si>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</si>
  <si>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</si>
  <si>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</si>
  <si>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</si>
  <si>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</si>
  <si>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</si>
  <si>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</si>
  <si>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</si>
  <si>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</si>
  <si>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</si>
  <si>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</si>
  <si>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</si>
  <si>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</si>
  <si>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</si>
  <si>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</si>
  <si>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</si>
  <si>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</si>
  <si>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</si>
  <si>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</si>
  <si>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</si>
  <si>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</si>
  <si>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</si>
  <si>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</si>
  <si>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</si>
  <si>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</si>
  <si>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</si>
  <si>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</si>
  <si>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</si>
  <si>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</si>
  <si>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</si>
  <si>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</si>
  <si>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</si>
  <si>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</si>
  <si>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</si>
  <si>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</si>
  <si>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</si>
  <si>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</si>
  <si>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</si>
  <si>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</si>
  <si>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</si>
  <si>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</si>
  <si>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</si>
  <si>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</si>
  <si>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</si>
  <si>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</si>
  <si>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</si>
  <si>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</si>
  <si>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</si>
  <si>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</si>
  <si>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</si>
  <si>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</si>
  <si>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</si>
  <si>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</si>
  <si>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</si>
  <si>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</si>
  <si>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</si>
  <si>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</si>
  <si>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</si>
  <si>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</si>
  <si>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</si>
  <si>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</si>
  <si>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</si>
  <si>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</si>
  <si>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</si>
  <si>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</si>
  <si>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</si>
  <si>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</si>
  <si>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</si>
  <si>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</si>
  <si>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</si>
  <si>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</si>
  <si>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</si>
  <si>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</si>
  <si>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</si>
  <si>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</si>
  <si>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</si>
  <si>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</si>
  <si>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</si>
  <si>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</si>
  <si>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</si>
  <si>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</si>
  <si>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</si>
  <si>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</si>
  <si>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</si>
  <si>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</si>
  <si>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</si>
  <si>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</si>
  <si>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</si>
  <si>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</si>
  <si>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</si>
  <si>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</si>
  <si>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</si>
  <si>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</si>
  <si>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</si>
  <si>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</si>
  <si>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</si>
  <si>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</si>
  <si>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</si>
  <si>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</si>
  <si>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</si>
  <si>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</si>
  <si>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</si>
  <si>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</si>
  <si>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</si>
  <si>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</si>
  <si>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</si>
  <si>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</si>
  <si>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</si>
  <si>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</si>
  <si>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</si>
  <si>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</si>
  <si>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</si>
  <si>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</si>
  <si>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</si>
  <si>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</si>
  <si>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</si>
  <si>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</si>
  <si>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</si>
  <si>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</si>
  <si>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</si>
  <si>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</si>
  <si>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</si>
  <si>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</si>
  <si>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</si>
  <si>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</si>
  <si>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</si>
  <si>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</si>
  <si>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</si>
  <si>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</si>
  <si>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</si>
  <si>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</si>
  <si>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</si>
  <si>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</si>
  <si>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</si>
  <si>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</si>
  <si>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</si>
  <si>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</si>
  <si>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</si>
  <si>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</si>
  <si>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</si>
  <si>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</si>
  <si>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</si>
  <si>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</si>
  <si>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</si>
  <si>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</si>
  <si>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</si>
  <si>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</si>
  <si>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</si>
  <si>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</si>
  <si>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</si>
  <si>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</si>
  <si>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</si>
  <si>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</si>
  <si>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</si>
  <si>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</si>
  <si>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</si>
  <si>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</si>
  <si>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</si>
  <si>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</si>
  <si>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</si>
  <si>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</si>
  <si>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</si>
  <si>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</si>
  <si>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</si>
  <si>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</si>
  <si>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</si>
  <si>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</si>
  <si>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</si>
  <si>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</si>
  <si>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</si>
  <si>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</si>
  <si>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</si>
  <si>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</si>
  <si>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</si>
  <si>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</si>
  <si>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</si>
  <si>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</si>
  <si>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</si>
  <si>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</si>
  <si>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</si>
  <si>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</si>
  <si>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</si>
  <si>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</si>
  <si>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</si>
  <si>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</si>
  <si>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</si>
  <si>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</si>
  <si>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</si>
  <si>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</si>
  <si>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</si>
  <si>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</si>
  <si>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</si>
  <si>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</si>
  <si>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</si>
  <si>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</si>
  <si>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</si>
  <si>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</si>
  <si>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</si>
  <si>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</si>
  <si>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</si>
  <si>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</si>
  <si>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</si>
  <si>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</si>
  <si>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</si>
  <si>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</si>
  <si>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</si>
  <si>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</si>
  <si>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</si>
  <si>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</si>
  <si>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</si>
  <si>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</si>
  <si>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</si>
  <si>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</si>
  <si>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</si>
  <si>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</si>
  <si>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</si>
  <si>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</si>
  <si>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</si>
  <si>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</si>
  <si>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</si>
  <si>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</si>
  <si>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</si>
  <si>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</si>
  <si>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</si>
  <si>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</si>
  <si>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</si>
  <si>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</si>
  <si>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</si>
  <si>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</si>
  <si>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</si>
  <si>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</si>
  <si>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</si>
  <si>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</si>
  <si>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</si>
  <si>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</si>
  <si>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</si>
  <si>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</si>
  <si>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</si>
  <si>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</si>
  <si>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</si>
  <si>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</si>
  <si>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</si>
  <si>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</si>
  <si>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</si>
  <si>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</si>
  <si>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</si>
  <si>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</si>
  <si>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</si>
  <si>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</si>
  <si>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</si>
  <si>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</si>
  <si>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</si>
  <si>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</si>
  <si>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</si>
  <si>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</si>
  <si>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</si>
  <si>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</si>
  <si>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</si>
  <si>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</si>
  <si>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</si>
  <si>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</si>
  <si>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</si>
  <si>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</si>
  <si>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</si>
  <si>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</si>
  <si>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</si>
  <si>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</si>
  <si>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</si>
  <si>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</si>
  <si>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</si>
  <si>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</si>
  <si>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</si>
  <si>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</si>
  <si>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</si>
  <si>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</si>
  <si>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</si>
  <si>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</si>
  <si>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</si>
  <si>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</si>
  <si>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</si>
  <si>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</si>
  <si>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</si>
  <si>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</si>
  <si>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</si>
  <si>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</si>
  <si>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</si>
  <si>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</si>
  <si>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</si>
  <si>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</si>
  <si>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</si>
  <si>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</si>
  <si>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</si>
  <si>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</si>
  <si>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</si>
  <si>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</si>
  <si>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</si>
  <si>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</si>
  <si>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</si>
  <si>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</si>
  <si>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</si>
  <si>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</si>
  <si>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</si>
  <si>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</si>
  <si>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</si>
  <si>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</si>
  <si>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</si>
  <si>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</si>
  <si>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</si>
  <si>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</si>
  <si>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</si>
  <si>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</si>
  <si>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</si>
  <si>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</si>
  <si>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</si>
  <si>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</si>
  <si>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</si>
  <si>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</si>
  <si>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</si>
  <si>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</si>
  <si>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</si>
  <si>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</si>
  <si>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</si>
  <si>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</si>
  <si>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</si>
  <si>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</si>
  <si>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</si>
  <si>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</si>
  <si>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</si>
  <si>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</si>
  <si>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</si>
  <si>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</si>
  <si>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</si>
  <si>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</si>
  <si>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</si>
  <si>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</si>
  <si>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</si>
  <si>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</si>
  <si>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</si>
  <si>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</si>
  <si>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</si>
  <si>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</si>
  <si>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</si>
  <si>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</si>
  <si>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</si>
  <si>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</si>
  <si>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</si>
  <si>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</si>
  <si>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</si>
  <si>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</si>
  <si>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</si>
  <si>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</si>
  <si>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</si>
  <si>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</si>
  <si>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</si>
  <si>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</si>
  <si>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</si>
  <si>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</si>
  <si>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</si>
  <si>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</si>
  <si>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</si>
  <si>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</si>
  <si>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</si>
  <si>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</si>
  <si>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</si>
  <si>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</si>
  <si>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</si>
  <si>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</si>
  <si>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</si>
  <si>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</si>
  <si>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</si>
  <si>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</si>
  <si>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</si>
  <si>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</si>
  <si>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</si>
  <si>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</si>
  <si>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</si>
  <si>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</si>
  <si>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</si>
  <si>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</si>
  <si>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</si>
  <si>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</si>
  <si>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</si>
  <si>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</si>
  <si>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</si>
  <si>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</si>
  <si>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</si>
  <si>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</si>
  <si>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</si>
  <si>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</si>
  <si>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</si>
  <si>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</si>
  <si>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</si>
  <si>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</si>
  <si>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</si>
  <si>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</si>
  <si>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</si>
  <si>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</si>
  <si>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</si>
  <si>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</si>
  <si>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</si>
  <si>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</si>
  <si>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</si>
  <si>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</si>
  <si>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</si>
  <si>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</si>
  <si>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</si>
  <si>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</si>
  <si>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</si>
  <si>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</si>
  <si>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</si>
  <si>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</si>
  <si>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</si>
  <si>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</si>
  <si>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</si>
  <si>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</si>
  <si>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</si>
  <si>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</si>
  <si>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</si>
  <si>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</si>
  <si>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</si>
  <si>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</si>
  <si>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</si>
  <si>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</si>
  <si>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</si>
  <si>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</si>
  <si>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</si>
  <si>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</si>
  <si>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</si>
  <si>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</si>
  <si>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</si>
  <si>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</si>
  <si>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</si>
  <si>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</si>
  <si>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</si>
  <si>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</si>
  <si>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</si>
  <si>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</si>
  <si>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</si>
  <si>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</si>
  <si>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</si>
  <si>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</si>
  <si>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</si>
  <si>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</si>
  <si>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</si>
  <si>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</si>
  <si>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</si>
  <si>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</si>
  <si>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</si>
  <si>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</si>
  <si>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</si>
  <si>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</si>
  <si>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</si>
  <si>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</si>
  <si>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</si>
  <si>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</si>
  <si>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</si>
  <si>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</si>
  <si>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</si>
  <si>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</si>
  <si>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</si>
  <si>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</si>
  <si>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</si>
  <si>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</si>
  <si>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</si>
  <si>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</si>
  <si>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</si>
  <si>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</si>
  <si>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</si>
  <si>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</si>
  <si>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</si>
  <si>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</si>
  <si>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</si>
  <si>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</si>
  <si>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</si>
  <si>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</si>
  <si>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</si>
  <si>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</si>
  <si>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</si>
  <si>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</si>
  <si>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</si>
  <si>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</si>
  <si>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</si>
  <si>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</si>
  <si>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</si>
  <si>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</si>
  <si>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</si>
  <si>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</si>
  <si>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</si>
  <si>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</si>
  <si>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</si>
  <si>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</si>
  <si>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</si>
  <si>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</si>
  <si>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</si>
  <si>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</si>
  <si>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</si>
  <si>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</si>
  <si>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</si>
  <si>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</si>
  <si>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</si>
  <si>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</si>
  <si>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</si>
  <si>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</si>
  <si>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</si>
  <si>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</si>
  <si>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</si>
  <si>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</si>
  <si>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</si>
  <si>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</si>
  <si>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</si>
  <si>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</si>
  <si>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</si>
  <si>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</si>
  <si>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</si>
  <si>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</si>
  <si>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</si>
  <si>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</si>
  <si>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</si>
  <si>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</si>
  <si>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</si>
  <si>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</si>
  <si>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</si>
  <si>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</si>
  <si>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</si>
  <si>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</si>
  <si>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</si>
  <si>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</si>
  <si>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</si>
  <si>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</si>
  <si>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</si>
  <si>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</si>
  <si>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</si>
  <si>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</si>
  <si>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</si>
  <si>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</si>
  <si>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</si>
  <si>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</si>
  <si>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</si>
  <si>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</si>
  <si>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</si>
  <si>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</si>
  <si>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</si>
  <si>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</si>
  <si>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</si>
  <si>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</si>
  <si>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</si>
  <si>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</si>
  <si>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</si>
  <si>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</si>
  <si>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</si>
  <si>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</si>
  <si>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</si>
  <si>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</si>
  <si>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</si>
  <si>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</si>
  <si>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</si>
  <si>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</si>
  <si>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</si>
  <si>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</si>
  <si>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</si>
  <si>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</si>
  <si>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</si>
  <si>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</si>
  <si>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</si>
  <si>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</si>
  <si>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</si>
  <si>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</si>
  <si>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</si>
  <si>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</si>
  <si>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</si>
  <si>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</si>
  <si>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</si>
  <si>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</si>
  <si>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</si>
  <si>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</si>
  <si>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</si>
  <si>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</si>
  <si>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</si>
  <si>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</si>
  <si>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</si>
  <si>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</si>
  <si>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</si>
  <si>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</si>
  <si>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</si>
  <si>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</si>
  <si>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</si>
  <si>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</si>
  <si>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</si>
  <si>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</si>
  <si>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</si>
  <si>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</si>
  <si>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</si>
  <si>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</si>
  <si>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</si>
  <si>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</si>
  <si>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</si>
  <si>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</si>
  <si>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</si>
  <si>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</si>
  <si>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</si>
  <si>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</si>
  <si>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</si>
  <si>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</si>
  <si>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</si>
  <si>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</si>
  <si>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</si>
  <si>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</si>
  <si>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</si>
  <si>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</si>
  <si>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</si>
  <si>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</si>
  <si>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</si>
  <si>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</si>
  <si>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</si>
  <si>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</si>
  <si>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</si>
  <si>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</si>
  <si>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</si>
  <si>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</si>
  <si>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</si>
  <si>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</si>
  <si>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</si>
  <si>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</si>
  <si>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</si>
  <si>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</si>
  <si>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</si>
  <si>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</si>
  <si>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</si>
  <si>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</si>
  <si>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</si>
  <si>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</si>
  <si>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</si>
  <si>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</si>
  <si>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</si>
  <si>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</si>
  <si>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</si>
  <si>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</si>
  <si>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</si>
  <si>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</si>
  <si>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</si>
  <si>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</si>
  <si>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</si>
  <si>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</si>
  <si>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</si>
  <si>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</si>
  <si>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</si>
  <si>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</si>
  <si>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</si>
  <si>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</si>
  <si>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</si>
  <si>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</si>
  <si>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</si>
  <si>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</si>
  <si>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</si>
  <si>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</si>
  <si>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</si>
  <si>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</si>
  <si>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</si>
  <si>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</si>
  <si>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</si>
  <si>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</si>
  <si>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</si>
  <si>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</si>
  <si>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</si>
  <si>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</si>
  <si>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</si>
  <si>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</si>
  <si>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</si>
  <si>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</si>
  <si>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</si>
  <si>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</si>
  <si>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</si>
  <si>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</si>
  <si>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</si>
  <si>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</si>
  <si>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</si>
  <si>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</si>
  <si>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</si>
  <si>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</si>
  <si>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</si>
  <si>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</si>
  <si>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</si>
  <si>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</si>
  <si>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</si>
  <si>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</si>
  <si>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</si>
  <si>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</si>
  <si>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</si>
  <si>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</si>
  <si>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</si>
  <si>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</si>
  <si>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</si>
  <si>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</si>
  <si>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</si>
  <si>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</si>
  <si>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</si>
  <si>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</si>
  <si>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</si>
  <si>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</si>
  <si>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</si>
  <si>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</si>
  <si>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</si>
  <si>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</si>
  <si>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</si>
  <si>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</si>
  <si>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</si>
  <si>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</si>
  <si>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</si>
  <si>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</si>
  <si>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</si>
  <si>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</si>
  <si>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</si>
  <si>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</si>
  <si>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</si>
  <si>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</si>
  <si>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</si>
  <si>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</si>
  <si>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</si>
  <si>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</si>
  <si>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</si>
  <si>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</si>
  <si>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</si>
  <si>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</si>
  <si>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</si>
  <si>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</si>
  <si>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</si>
  <si>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</si>
  <si>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</si>
  <si>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</si>
  <si>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</si>
  <si>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</si>
  <si>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</si>
  <si>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</si>
  <si>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</si>
  <si>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</si>
  <si>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</si>
  <si>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</si>
  <si>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</si>
  <si>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</si>
  <si>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</si>
  <si>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</si>
  <si>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</si>
  <si>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</si>
  <si>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</si>
  <si>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</si>
  <si>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</si>
  <si>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</si>
  <si>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</si>
  <si>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</si>
  <si>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</si>
  <si>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</si>
  <si>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</si>
  <si>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</si>
  <si>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</si>
  <si>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</si>
  <si>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</si>
  <si>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</si>
  <si>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</si>
  <si>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</si>
  <si>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</si>
  <si>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</si>
  <si>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</si>
  <si>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</si>
  <si>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</si>
  <si>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</si>
  <si>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</si>
  <si>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</si>
  <si>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</si>
  <si>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</si>
  <si>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</si>
  <si>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</si>
  <si>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</si>
  <si>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</si>
  <si>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</si>
  <si>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</si>
  <si>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</si>
  <si>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</si>
  <si>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</si>
  <si>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</si>
  <si>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</si>
  <si>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</si>
  <si>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</si>
  <si>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</si>
  <si>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</si>
  <si>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</si>
  <si>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</si>
  <si>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</si>
  <si>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</si>
  <si>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</si>
  <si>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</si>
  <si>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</si>
  <si>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</si>
  <si>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</si>
  <si>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</si>
  <si>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</si>
  <si>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</si>
  <si>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</si>
  <si>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</si>
  <si>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</si>
  <si>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</si>
  <si>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</si>
  <si>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</si>
  <si>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</si>
  <si>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</si>
  <si>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</si>
  <si>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</si>
  <si>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</si>
  <si>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</si>
  <si>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</si>
  <si>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</si>
  <si>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</si>
  <si>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</si>
  <si>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</si>
  <si>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</si>
  <si>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</si>
  <si>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</si>
  <si>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</si>
  <si>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</si>
  <si>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</si>
  <si>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</si>
  <si>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</si>
  <si>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</si>
  <si>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</si>
  <si>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</si>
  <si>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</si>
  <si>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</si>
  <si>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</si>
  <si>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</si>
  <si>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</si>
  <si>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</si>
  <si>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</si>
  <si>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</si>
  <si>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</si>
  <si>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</si>
  <si>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</si>
  <si>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</si>
  <si>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</si>
  <si>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</si>
  <si>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</si>
  <si>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</si>
  <si>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</si>
  <si>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</si>
  <si>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</si>
  <si>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</si>
  <si>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</si>
  <si>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</si>
  <si>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</si>
  <si>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</si>
  <si>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</si>
  <si>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</si>
  <si>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</si>
  <si>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</si>
  <si>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</si>
  <si>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</si>
  <si>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</si>
  <si>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</si>
  <si>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</si>
  <si>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</si>
  <si>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</si>
  <si>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</si>
  <si>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</si>
  <si>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</si>
  <si>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</si>
  <si>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</si>
  <si>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</si>
  <si>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</si>
  <si>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</si>
  <si>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</si>
  <si>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</si>
  <si>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</si>
  <si>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</si>
  <si>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</si>
  <si>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</si>
  <si>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</si>
  <si>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</si>
  <si>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</si>
  <si>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</si>
  <si>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</si>
  <si>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</si>
  <si>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</si>
  <si>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</si>
  <si>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</si>
  <si>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</si>
  <si>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</si>
  <si>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</si>
  <si>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</si>
  <si>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</si>
  <si>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</si>
  <si>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</si>
  <si>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</si>
  <si>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</si>
  <si>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</si>
  <si>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</si>
  <si>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</si>
  <si>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</si>
  <si>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</si>
  <si>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</si>
  <si>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</si>
  <si>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</si>
  <si>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</si>
  <si>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</si>
  <si>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</si>
  <si>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</si>
  <si>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</si>
  <si>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</si>
  <si>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</si>
  <si>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</si>
  <si>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</si>
  <si>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</si>
  <si>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</si>
  <si>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</si>
  <si>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</si>
  <si>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</si>
  <si>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</si>
  <si>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</si>
  <si>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</si>
  <si>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</si>
  <si>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</si>
  <si>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</si>
  <si>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</si>
  <si>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</si>
  <si>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</si>
  <si>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</si>
  <si>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</si>
  <si>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</si>
  <si>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</si>
  <si>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</si>
  <si>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</si>
  <si>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</si>
  <si>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</si>
  <si>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</si>
  <si>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</si>
  <si>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</si>
  <si>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</si>
  <si>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</si>
  <si>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</si>
  <si>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</si>
  <si>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</si>
  <si>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</si>
  <si>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</si>
  <si>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</si>
  <si>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</si>
  <si>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</si>
  <si>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</si>
  <si>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</si>
  <si>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</si>
  <si>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</si>
  <si>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</si>
  <si>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</si>
  <si>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</si>
  <si>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</si>
  <si>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</si>
  <si>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</si>
  <si>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</si>
  <si>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</si>
  <si>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</si>
  <si>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</si>
  <si>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</si>
  <si>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</si>
  <si>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</si>
  <si>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</si>
  <si>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</si>
  <si>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</si>
  <si>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</si>
  <si>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</si>
  <si>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</si>
  <si>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</si>
  <si>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</si>
  <si>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</si>
  <si>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</si>
  <si>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</si>
  <si>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</si>
  <si>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</si>
  <si>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</si>
  <si>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</si>
  <si>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</si>
  <si>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</si>
  <si>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</si>
  <si>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</si>
  <si>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</si>
  <si>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</si>
  <si>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</si>
  <si>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</si>
  <si>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</si>
  <si>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</si>
  <si>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</si>
  <si>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</si>
  <si>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</si>
  <si>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</si>
  <si>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</si>
  <si>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</si>
  <si>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</si>
  <si>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</si>
  <si>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</si>
  <si>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</si>
  <si>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</si>
  <si>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</si>
  <si>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</si>
  <si>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</si>
  <si>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</si>
  <si>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</si>
  <si>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</si>
  <si>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</si>
  <si>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</si>
  <si>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</si>
  <si>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</si>
  <si>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</si>
  <si>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</si>
  <si>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</si>
  <si>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</si>
  <si>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</si>
  <si>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</si>
  <si>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</si>
  <si>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</si>
  <si>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</si>
  <si>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</si>
  <si>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</si>
  <si>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</si>
  <si>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</si>
  <si>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</si>
  <si>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</si>
  <si>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</si>
  <si>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</si>
  <si>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</si>
  <si>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</si>
  <si>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</si>
  <si>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</si>
  <si>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</si>
  <si>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</si>
  <si>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</si>
  <si>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</si>
  <si>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</si>
  <si>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</si>
  <si>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</si>
  <si>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</si>
  <si>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</si>
  <si>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</si>
  <si>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</si>
  <si>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</si>
  <si>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</si>
  <si>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</si>
  <si>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</si>
  <si>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</si>
  <si>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</si>
  <si>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</si>
  <si>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</si>
  <si>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</si>
  <si>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</si>
  <si>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</si>
  <si>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</si>
  <si>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</si>
  <si>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</si>
  <si>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</si>
  <si>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</si>
  <si>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</si>
  <si>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</si>
  <si>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</si>
  <si>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</si>
  <si>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</si>
  <si>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</si>
  <si>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</si>
  <si>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</si>
  <si>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</si>
  <si>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</si>
  <si>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</si>
  <si>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</si>
  <si>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</si>
  <si>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</si>
  <si>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</si>
  <si>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</si>
  <si>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</si>
  <si>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</si>
  <si>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</si>
  <si>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</si>
  <si>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</si>
  <si>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</si>
  <si>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</si>
  <si>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</si>
  <si>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</si>
  <si>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</si>
  <si>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</si>
  <si>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</si>
  <si>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</si>
  <si>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</si>
  <si>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</si>
  <si>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</si>
  <si>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</si>
  <si>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</si>
  <si>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</si>
  <si>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</si>
  <si>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</si>
  <si>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</si>
  <si>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</si>
  <si>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</si>
  <si>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</si>
  <si>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</si>
  <si>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</si>
  <si>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</si>
  <si>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</si>
  <si>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</si>
  <si>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</si>
  <si>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</si>
  <si>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</si>
  <si>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</si>
  <si>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</si>
  <si>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</si>
  <si>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</si>
  <si>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</si>
  <si>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</si>
  <si>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</si>
  <si>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</si>
  <si>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</si>
  <si>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</si>
  <si>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</si>
  <si>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</si>
  <si>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</si>
  <si>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</si>
  <si>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</si>
  <si>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</si>
  <si>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</si>
  <si>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</si>
  <si>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</si>
  <si>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</si>
  <si>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</si>
  <si>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</si>
  <si>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</si>
  <si>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</si>
  <si>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</si>
  <si>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</si>
  <si>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</si>
  <si>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</si>
  <si>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</si>
  <si>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</si>
  <si>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</si>
  <si>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</si>
  <si>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</si>
  <si>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</si>
  <si>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</si>
  <si>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</si>
  <si>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</si>
  <si>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</si>
  <si>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</si>
  <si>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</si>
  <si>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</si>
  <si>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</si>
  <si>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</si>
  <si>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</si>
  <si>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</si>
  <si>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</si>
  <si>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</si>
  <si>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</si>
  <si>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</si>
  <si>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</si>
  <si>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</si>
  <si>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</si>
  <si>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</si>
  <si>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</si>
  <si>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</si>
  <si>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</si>
  <si>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</si>
  <si>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</si>
  <si>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</si>
  <si>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</si>
  <si>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</si>
  <si>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</si>
  <si>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</si>
  <si>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</si>
  <si>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</si>
  <si>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</si>
  <si>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</si>
  <si>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</si>
  <si>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</si>
  <si>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</si>
  <si>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</si>
  <si>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</si>
  <si>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</si>
  <si>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</si>
  <si>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</si>
  <si>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</si>
  <si>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</si>
  <si>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</si>
  <si>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</si>
  <si>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</si>
  <si>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</si>
  <si>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</si>
  <si>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</si>
  <si>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</si>
  <si>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</si>
  <si>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</si>
  <si>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</si>
  <si>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</si>
  <si>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</si>
  <si>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</si>
  <si>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</si>
  <si>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</si>
  <si>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</si>
  <si>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</si>
  <si>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</si>
  <si>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</si>
  <si>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</si>
  <si>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</si>
  <si>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</si>
  <si>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</si>
  <si>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</si>
  <si>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</si>
  <si>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</si>
  <si>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</si>
  <si>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</si>
  <si>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</si>
  <si>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</si>
  <si>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</si>
  <si>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</si>
  <si>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</si>
  <si>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</si>
  <si>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</si>
  <si>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</si>
  <si>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</si>
  <si>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</si>
  <si>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</si>
  <si>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</si>
  <si>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</si>
  <si>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</si>
  <si>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</si>
  <si>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</si>
  <si>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</si>
  <si>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</si>
  <si>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</si>
  <si>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</si>
  <si>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</si>
  <si>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</si>
  <si>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</si>
  <si>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</si>
  <si>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</si>
  <si>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</si>
  <si>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</si>
  <si>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</si>
  <si>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</si>
  <si>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</si>
  <si>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</si>
  <si>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</si>
  <si>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</si>
  <si>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</si>
  <si>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</si>
  <si>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</si>
  <si>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</si>
  <si>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</si>
  <si>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</si>
  <si>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</si>
  <si>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</si>
  <si>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</si>
  <si>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</si>
  <si>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</si>
  <si>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</si>
  <si>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</si>
  <si>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</si>
  <si>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</si>
  <si>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</si>
  <si>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</si>
  <si>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</si>
  <si>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</si>
  <si>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</si>
  <si>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</si>
  <si>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</si>
  <si>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</si>
  <si>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</si>
  <si>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</si>
  <si>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</si>
  <si>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</si>
  <si>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</si>
  <si>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</si>
  <si>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</si>
  <si>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</si>
  <si>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</si>
  <si>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</si>
  <si>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</si>
  <si>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</si>
  <si>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</si>
  <si>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</si>
  <si>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</si>
  <si>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</si>
  <si>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</si>
  <si>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</si>
  <si>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</si>
  <si>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</si>
  <si>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</si>
  <si>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</si>
  <si>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</si>
  <si>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</si>
  <si>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</si>
  <si>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</si>
  <si>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</si>
  <si>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</si>
  <si>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</si>
  <si>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</si>
  <si>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</si>
  <si>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</si>
  <si>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</si>
  <si>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</si>
  <si>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</si>
  <si>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</si>
  <si>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</si>
  <si>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</si>
  <si>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</si>
  <si>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</si>
  <si>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</si>
  <si>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</si>
  <si>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</si>
  <si>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</si>
  <si>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</si>
  <si>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</si>
  <si>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</si>
  <si>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</si>
  <si>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</si>
  <si>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</si>
  <si>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</si>
  <si>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</si>
  <si>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</si>
  <si>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</si>
  <si>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</si>
  <si>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</si>
  <si>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</si>
  <si>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</si>
  <si>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</si>
  <si>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</si>
  <si>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</si>
  <si>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</si>
  <si>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</si>
  <si>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</si>
  <si>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</si>
  <si>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</si>
  <si>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</si>
  <si>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</si>
  <si>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</si>
  <si>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</si>
  <si>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</si>
  <si>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</si>
  <si>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</si>
  <si>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</si>
  <si>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</si>
  <si>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</si>
  <si>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</si>
  <si>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</si>
  <si>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</si>
  <si>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</si>
  <si>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</si>
  <si>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</si>
  <si>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</si>
  <si>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</si>
  <si>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</si>
  <si>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</si>
  <si>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</si>
  <si>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</si>
  <si>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</si>
  <si>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</si>
  <si>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</si>
  <si>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</si>
  <si>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</si>
  <si>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</si>
  <si>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</si>
  <si>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</si>
  <si>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</si>
  <si>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</si>
  <si>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</si>
  <si>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</si>
  <si>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</si>
  <si>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</si>
  <si>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</si>
  <si>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</si>
  <si>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</si>
  <si>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</si>
  <si>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</si>
  <si>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</si>
  <si>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</si>
  <si>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</si>
  <si>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</si>
  <si>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</si>
  <si>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</si>
  <si>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</si>
  <si>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</si>
  <si>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</si>
  <si>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</si>
  <si>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</si>
  <si>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</si>
  <si>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</si>
  <si>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</si>
  <si>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</si>
  <si>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</si>
  <si>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</si>
  <si>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</si>
  <si>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</si>
  <si>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</si>
  <si>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</si>
  <si>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</si>
  <si>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</si>
  <si>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</si>
  <si>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</si>
  <si>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</si>
  <si>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</si>
  <si>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</si>
  <si>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</si>
  <si>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</si>
  <si>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</si>
  <si>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</si>
  <si>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</si>
  <si>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</si>
  <si>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</si>
  <si>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</si>
  <si>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</si>
  <si>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</si>
  <si>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</si>
  <si>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</si>
  <si>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</si>
  <si>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</si>
  <si>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</si>
  <si>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</si>
  <si>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</si>
  <si>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</si>
  <si>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</si>
  <si>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</si>
  <si>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</si>
  <si>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</si>
  <si>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</si>
  <si>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</si>
  <si>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</si>
  <si>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</si>
  <si>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</si>
  <si>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</si>
  <si>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</si>
  <si>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</si>
  <si>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</si>
  <si>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</si>
  <si>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</si>
  <si>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</si>
  <si>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</si>
  <si>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</si>
  <si>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</si>
  <si>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</si>
  <si>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</si>
  <si>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</si>
  <si>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</si>
  <si>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</si>
  <si>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</si>
  <si>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</si>
  <si>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</si>
  <si>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</si>
  <si>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</si>
  <si>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</si>
  <si>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</si>
  <si>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</si>
  <si>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</si>
  <si>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</si>
  <si>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</si>
  <si>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</si>
  <si>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</si>
  <si>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</si>
  <si>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</si>
  <si>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</si>
  <si>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</si>
  <si>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</si>
  <si>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</si>
  <si>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</si>
  <si>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</si>
  <si>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</si>
  <si>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</si>
  <si>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</si>
  <si>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</si>
  <si>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</si>
  <si>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</si>
  <si>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</si>
  <si>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</si>
  <si>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</si>
  <si>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</si>
  <si>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</si>
  <si>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</si>
  <si>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</si>
  <si>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</si>
  <si>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</si>
  <si>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</si>
  <si>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</si>
  <si>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</si>
  <si>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</si>
  <si>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</si>
  <si>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</si>
  <si>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</si>
  <si>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</si>
  <si>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</si>
  <si>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</si>
  <si>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</si>
  <si>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</si>
  <si>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</si>
  <si>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</si>
  <si>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</si>
  <si>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</si>
  <si>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</si>
  <si>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</si>
  <si>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</si>
  <si>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</si>
  <si>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</si>
  <si>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</si>
  <si>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</si>
  <si>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</si>
  <si>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</si>
  <si>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</si>
  <si>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</si>
  <si>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</si>
  <si>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</si>
  <si>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</si>
  <si>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</si>
  <si>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</si>
  <si>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</si>
  <si>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</si>
  <si>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</si>
  <si>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</si>
  <si>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</si>
  <si>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</si>
  <si>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</si>
  <si>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</si>
  <si>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</si>
  <si>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</si>
  <si>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</si>
  <si>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</si>
  <si>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</si>
  <si>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</si>
  <si>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</si>
  <si>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</si>
  <si>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</si>
  <si>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</si>
  <si>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</si>
  <si>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</si>
  <si>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</si>
  <si>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</si>
  <si>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</si>
  <si>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</si>
  <si>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</si>
  <si>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</si>
  <si>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</si>
  <si>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</si>
  <si>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</si>
  <si>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</si>
  <si>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</si>
  <si>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</si>
  <si>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</si>
  <si>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</si>
  <si>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</si>
  <si>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</si>
  <si>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</si>
  <si>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</si>
  <si>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</si>
  <si>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</si>
  <si>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</si>
  <si>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</si>
  <si>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</si>
  <si>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</si>
  <si>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</si>
  <si>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</si>
  <si>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</si>
  <si>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</si>
  <si>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</si>
  <si>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</si>
  <si>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</si>
  <si>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</si>
  <si>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</si>
  <si>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</si>
  <si>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</si>
  <si>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</si>
  <si>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</si>
  <si>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</si>
  <si>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</si>
  <si>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</si>
  <si>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</si>
  <si>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</si>
  <si>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</si>
  <si>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</si>
  <si>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</si>
  <si>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</si>
  <si>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</si>
  <si>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</si>
  <si>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</si>
  <si>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</si>
  <si>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</si>
  <si>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</si>
  <si>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</si>
  <si>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</si>
  <si>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</si>
  <si>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</si>
  <si>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</si>
  <si>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</si>
  <si>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</si>
  <si>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</si>
  <si>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</si>
  <si>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</si>
  <si>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</si>
  <si>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</si>
  <si>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</si>
  <si>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</si>
  <si>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</si>
  <si>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</si>
  <si>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</si>
  <si>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</si>
  <si>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</si>
  <si>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</si>
  <si>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</si>
  <si>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</si>
  <si>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</si>
  <si>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</si>
  <si>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</si>
  <si>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</si>
  <si>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</si>
  <si>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</si>
  <si>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</si>
  <si>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</si>
  <si>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</si>
  <si>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</si>
  <si>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</si>
  <si>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</si>
  <si>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</si>
  <si>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</si>
  <si>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</si>
  <si>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</si>
  <si>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</si>
  <si>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</si>
  <si>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</si>
  <si>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</si>
  <si>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</si>
  <si>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</si>
  <si>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</si>
  <si>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</si>
  <si>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</si>
  <si>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</si>
  <si>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</si>
  <si>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</si>
  <si>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</si>
  <si>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</si>
  <si>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</si>
  <si>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</si>
  <si>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</si>
  <si>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</si>
  <si>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</si>
  <si>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</si>
  <si>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</si>
  <si>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</si>
  <si>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</si>
  <si>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</si>
  <si>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</si>
  <si>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</si>
  <si>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</si>
  <si>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</si>
  <si>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</si>
  <si>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</si>
  <si>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</si>
  <si>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</si>
  <si>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</si>
  <si>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</si>
  <si>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</si>
  <si>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</si>
  <si>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</si>
  <si>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</si>
  <si>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</si>
  <si>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</si>
  <si>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</si>
  <si>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</si>
  <si>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</si>
  <si>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</si>
  <si>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</si>
  <si>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</si>
  <si>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</si>
  <si>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</si>
  <si>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</si>
  <si>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</si>
  <si>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</si>
  <si>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</si>
  <si>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</si>
  <si>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</si>
  <si>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</si>
  <si>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</si>
  <si>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</si>
  <si>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</si>
  <si>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</si>
  <si>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</si>
  <si>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</si>
  <si>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</si>
  <si>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</si>
  <si>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</si>
  <si>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</si>
  <si>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</si>
  <si>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</si>
  <si>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</si>
  <si>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</si>
  <si>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</si>
  <si>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</si>
  <si>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</si>
  <si>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</si>
  <si>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</si>
  <si>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</si>
  <si>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</si>
  <si>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</si>
  <si>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</si>
  <si>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</si>
  <si>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</si>
  <si>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</si>
  <si>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</si>
  <si>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</si>
  <si>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</si>
  <si>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</si>
  <si>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</si>
  <si>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</si>
  <si>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</si>
  <si>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</si>
  <si>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</si>
  <si>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</si>
  <si>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</si>
  <si>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</si>
  <si>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</si>
  <si>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</si>
  <si>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</si>
  <si>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</si>
  <si>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</si>
  <si>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</si>
  <si>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</si>
  <si>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</si>
  <si>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</si>
  <si>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</si>
  <si>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</si>
  <si>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</si>
  <si>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</si>
  <si>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</si>
  <si>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</si>
  <si>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</si>
  <si>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</si>
  <si>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</si>
  <si>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</si>
  <si>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</si>
  <si>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</si>
  <si>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</si>
  <si>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</si>
  <si>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</si>
  <si>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</si>
  <si>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</si>
  <si>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</si>
  <si>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</si>
  <si>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</si>
  <si>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</si>
  <si>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</si>
  <si>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</si>
  <si>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</si>
  <si>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</si>
  <si>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</si>
  <si>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</si>
  <si>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</si>
  <si>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</si>
  <si>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</si>
  <si>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</si>
  <si>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</si>
  <si>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</si>
  <si>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</si>
  <si>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</si>
  <si>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</si>
  <si>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</si>
  <si>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</si>
  <si>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</si>
  <si>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</si>
  <si>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</si>
  <si>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</si>
  <si>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</si>
  <si>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</si>
  <si>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</si>
  <si>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</si>
  <si>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</si>
  <si>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</si>
  <si>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</si>
  <si>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</si>
  <si>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</si>
  <si>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</si>
  <si>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</si>
  <si>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</si>
  <si>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</si>
  <si>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</si>
  <si>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</si>
  <si>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</si>
  <si>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</si>
  <si>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</si>
  <si>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</si>
  <si>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</si>
  <si>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</si>
  <si>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</si>
  <si>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</si>
  <si>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</si>
  <si>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</si>
  <si>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</si>
  <si>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</si>
  <si>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</si>
  <si>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</si>
  <si>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</si>
  <si>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</si>
  <si>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</si>
  <si>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</si>
  <si>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</si>
  <si>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</si>
  <si>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</si>
  <si>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</si>
  <si>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</si>
  <si>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</si>
  <si>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</si>
  <si>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</si>
  <si>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</si>
  <si>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</si>
  <si>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</si>
  <si>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</si>
  <si>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</si>
  <si>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</si>
  <si>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</si>
  <si>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</si>
  <si>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</si>
  <si>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</si>
  <si>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</si>
  <si>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</si>
  <si>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</si>
  <si>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</si>
  <si>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</si>
  <si>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</si>
  <si>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</si>
  <si>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</si>
  <si>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</si>
  <si>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</si>
  <si>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</si>
  <si>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</si>
  <si>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</si>
  <si>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</si>
  <si>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</si>
  <si>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</si>
  <si>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</si>
  <si>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</si>
  <si>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</si>
  <si>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</si>
  <si>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</si>
  <si>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</si>
  <si>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</si>
  <si>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</si>
  <si>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</si>
  <si>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</si>
  <si>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</si>
  <si>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</si>
  <si>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</si>
  <si>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</si>
  <si>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</si>
  <si>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</si>
  <si>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</si>
  <si>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</si>
  <si>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</si>
  <si>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</si>
  <si>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</si>
  <si>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</si>
  <si>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</si>
  <si>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</si>
  <si>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</si>
  <si>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</si>
  <si>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</si>
  <si>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</si>
  <si>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</si>
  <si>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</si>
  <si>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</si>
  <si>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</si>
  <si>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</si>
  <si>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</si>
  <si>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</si>
  <si>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</si>
  <si>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</si>
  <si>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</si>
  <si>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</si>
  <si>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</si>
  <si>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</si>
  <si>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</si>
  <si>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</si>
  <si>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</si>
  <si>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</si>
  <si>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</si>
  <si>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</si>
  <si>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</si>
  <si>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</si>
  <si>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</si>
  <si>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</si>
  <si>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</si>
  <si>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</si>
  <si>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</si>
  <si>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</si>
  <si>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</si>
  <si>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</si>
  <si>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</si>
  <si>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</si>
  <si>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</si>
  <si>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</si>
  <si>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</si>
  <si>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</si>
  <si>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</si>
  <si>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</si>
  <si>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</si>
  <si>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</si>
  <si>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</si>
  <si>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</si>
  <si>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</si>
  <si>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</si>
  <si>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</si>
  <si>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</si>
  <si>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</si>
  <si>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</si>
  <si>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</si>
  <si>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</si>
  <si>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</si>
  <si>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</si>
  <si>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</si>
  <si>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</si>
  <si>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</si>
  <si>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</si>
  <si>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</si>
  <si>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</si>
  <si>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</si>
  <si>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</si>
  <si>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</si>
  <si>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</si>
  <si>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</si>
  <si>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</si>
  <si>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</si>
  <si>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</si>
  <si>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</si>
  <si>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</si>
  <si>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</si>
  <si>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</si>
  <si>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</si>
  <si>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</si>
  <si>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</si>
  <si>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</si>
  <si>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</si>
  <si>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</si>
  <si>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</si>
  <si>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</si>
  <si>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</si>
  <si>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</si>
  <si>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</si>
  <si>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</si>
  <si>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</si>
  <si>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</si>
  <si>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</si>
  <si>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</si>
  <si>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</si>
  <si>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</si>
  <si>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</si>
  <si>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</si>
  <si>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</si>
  <si>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</si>
  <si>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</si>
  <si>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</si>
  <si>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</si>
  <si>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</si>
  <si>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</si>
  <si>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</si>
  <si>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</si>
  <si>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</si>
  <si>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</si>
  <si>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</si>
  <si>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</si>
  <si>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</si>
  <si>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</si>
  <si>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</si>
  <si>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</si>
  <si>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</si>
  <si>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</si>
  <si>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</si>
  <si>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</si>
  <si>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</si>
  <si>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</si>
  <si>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</si>
  <si>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</si>
  <si>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</si>
  <si>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</si>
  <si>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</si>
  <si>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</si>
  <si>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</si>
  <si>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</si>
  <si>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</si>
  <si>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</si>
  <si>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</si>
  <si>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</si>
  <si>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</si>
  <si>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</si>
  <si>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</si>
  <si>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</si>
  <si>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</si>
  <si>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</si>
  <si>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</si>
  <si>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</si>
  <si>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</si>
  <si>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</si>
  <si>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</si>
  <si>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</si>
  <si>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</si>
  <si>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</si>
  <si>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</si>
  <si>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</si>
  <si>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</si>
  <si>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</si>
  <si>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</si>
  <si>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</si>
  <si>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</si>
  <si>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</si>
  <si>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</si>
  <si>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</si>
  <si>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</si>
  <si>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</si>
  <si>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</si>
  <si>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</si>
  <si>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</si>
  <si>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</si>
  <si>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</si>
  <si>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</si>
  <si>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</si>
  <si>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</si>
  <si>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</si>
  <si>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</si>
  <si>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</si>
  <si>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</si>
  <si>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</si>
  <si>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</si>
  <si>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</si>
  <si>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</si>
  <si>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</si>
  <si>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</si>
  <si>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</si>
  <si>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</si>
  <si>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</si>
  <si>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</si>
  <si>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</si>
  <si>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</si>
  <si>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</si>
  <si>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</si>
  <si>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</si>
  <si>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</si>
  <si>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</si>
  <si>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</si>
  <si>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</si>
  <si>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</si>
  <si>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</si>
  <si>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</si>
  <si>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</si>
  <si>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</si>
  <si>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</si>
  <si>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</si>
  <si>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</si>
  <si>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</si>
  <si>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</si>
  <si>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</si>
  <si>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</si>
  <si>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</si>
  <si>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</si>
  <si>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</si>
  <si>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</si>
  <si>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</si>
  <si>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</si>
  <si>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</si>
  <si>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</si>
  <si>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</si>
  <si>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</si>
  <si>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</si>
  <si>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</si>
  <si>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</si>
  <si>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</si>
  <si>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</si>
  <si>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</si>
  <si>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</si>
  <si>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</si>
  <si>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</si>
  <si>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</si>
  <si>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</si>
  <si>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</si>
  <si>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</si>
  <si>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</si>
  <si>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</si>
  <si>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</si>
  <si>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</si>
  <si>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</si>
  <si>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</si>
  <si>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</si>
  <si>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</si>
  <si>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</si>
  <si>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</si>
  <si>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</si>
  <si>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</si>
  <si>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</si>
  <si>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</si>
  <si>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</si>
  <si>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</si>
  <si>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</si>
  <si>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</si>
  <si>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</si>
  <si>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</si>
  <si>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</si>
  <si>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</si>
  <si>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</si>
  <si>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</si>
  <si>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</si>
  <si>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</si>
  <si>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</si>
  <si>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</si>
  <si>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</si>
  <si>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</si>
  <si>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</si>
  <si>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</si>
  <si>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</si>
  <si>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</si>
  <si>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</si>
  <si>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</si>
  <si>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</si>
  <si>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</si>
  <si>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</si>
  <si>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</si>
  <si>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</si>
  <si>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</si>
  <si>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</si>
  <si>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</si>
  <si>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</si>
  <si>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</si>
  <si>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</si>
  <si>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</si>
  <si>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</si>
  <si>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</si>
  <si>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</si>
  <si>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</si>
  <si>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</si>
  <si>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</si>
  <si>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</si>
  <si>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</si>
  <si>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</si>
  <si>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</si>
  <si>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</si>
  <si>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</si>
  <si>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</si>
  <si>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</si>
  <si>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</si>
  <si>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</si>
  <si>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</si>
  <si>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</si>
  <si>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</si>
  <si>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</si>
  <si>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</si>
  <si>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</si>
  <si>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</si>
  <si>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</si>
  <si>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</si>
  <si>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</si>
  <si>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</si>
  <si>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</si>
  <si>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</si>
  <si>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</si>
  <si>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</si>
  <si>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</si>
  <si>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</si>
  <si>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</si>
  <si>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</si>
  <si>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</si>
  <si>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</si>
  <si>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</si>
  <si>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</si>
  <si>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</si>
  <si>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</si>
  <si>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</si>
  <si>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</si>
  <si>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</si>
  <si>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</si>
  <si>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</si>
  <si>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</si>
  <si>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</si>
  <si>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</si>
  <si>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</si>
  <si>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</si>
  <si>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</si>
  <si>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</si>
  <si>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</si>
  <si>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</si>
  <si>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</si>
  <si>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</si>
  <si>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</si>
  <si>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</si>
  <si>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</si>
  <si>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</si>
  <si>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</si>
  <si>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</si>
  <si>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</si>
  <si>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</si>
  <si>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</si>
  <si>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</si>
  <si>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</si>
  <si>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</si>
  <si>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</si>
  <si>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</si>
  <si>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</si>
  <si>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</si>
  <si>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</si>
  <si>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</si>
  <si>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</si>
  <si>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</si>
  <si>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</si>
  <si>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</si>
  <si>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</si>
  <si>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</si>
  <si>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</si>
  <si>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</si>
  <si>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</si>
  <si>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</si>
  <si>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</si>
  <si>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</si>
  <si>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</si>
  <si>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</si>
  <si>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</si>
  <si>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</si>
  <si>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</si>
  <si>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</si>
  <si>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</si>
  <si>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</si>
  <si>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</si>
  <si>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</si>
  <si>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</si>
  <si>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</si>
  <si>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</si>
  <si>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</si>
  <si>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</si>
  <si>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</si>
  <si>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</si>
  <si>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</si>
  <si>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</si>
  <si>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</si>
  <si>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</si>
  <si>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</si>
  <si>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</si>
  <si>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</si>
  <si>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</si>
  <si>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</si>
  <si>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</si>
  <si>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</si>
  <si>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</si>
  <si>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</si>
  <si>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</si>
  <si>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</si>
  <si>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</si>
  <si>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</si>
  <si>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</si>
  <si>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</si>
  <si>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</si>
  <si>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</si>
  <si>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</si>
  <si>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</si>
  <si>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</si>
  <si>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</si>
  <si>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</si>
  <si>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</si>
  <si>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</si>
  <si>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</si>
  <si>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</si>
  <si>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</si>
  <si>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</si>
  <si>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</si>
  <si>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</si>
  <si>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</si>
  <si>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</si>
  <si>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</si>
  <si>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</si>
  <si>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</si>
  <si>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</si>
  <si>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</si>
  <si>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</si>
  <si>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</si>
  <si>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</si>
  <si>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</si>
  <si>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</si>
  <si>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</si>
  <si>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</si>
  <si>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</si>
  <si>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</si>
  <si>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</si>
  <si>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</si>
  <si>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</si>
  <si>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</si>
  <si>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</si>
  <si>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</si>
  <si>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</si>
  <si>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</si>
  <si>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</si>
  <si>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</si>
  <si>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</si>
  <si>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</si>
  <si>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</si>
  <si>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</si>
  <si>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</si>
  <si>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</si>
  <si>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</si>
  <si>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</si>
  <si>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</si>
  <si>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</si>
  <si>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</si>
  <si>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</si>
  <si>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</si>
  <si>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</si>
  <si>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</si>
  <si>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</si>
  <si>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</si>
  <si>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</si>
  <si>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</si>
  <si>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</si>
  <si>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</si>
  <si>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</si>
  <si>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</si>
  <si>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</si>
  <si>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</si>
  <si>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</si>
  <si>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</si>
  <si>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</si>
  <si>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</si>
  <si>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</si>
  <si>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</si>
  <si>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</si>
  <si>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</si>
  <si>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</si>
  <si>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</si>
  <si>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</si>
  <si>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</si>
  <si>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</si>
  <si>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</si>
  <si>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</si>
  <si>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</si>
  <si>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</si>
  <si>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</si>
  <si>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</si>
  <si>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</si>
  <si>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</si>
  <si>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</si>
  <si>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</si>
  <si>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</si>
  <si>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</si>
  <si>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</si>
  <si>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</si>
  <si>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</si>
  <si>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</si>
  <si>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</si>
  <si>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</si>
  <si>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</si>
  <si>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</si>
  <si>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</si>
  <si>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</si>
  <si>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</si>
  <si>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</si>
  <si>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</si>
  <si>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</si>
  <si>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</si>
  <si>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</si>
  <si>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</si>
  <si>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</si>
  <si>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</si>
  <si>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</si>
  <si>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</si>
  <si>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</si>
  <si>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</si>
  <si>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</si>
  <si>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</si>
  <si>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</si>
  <si>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</si>
  <si>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</si>
  <si>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</si>
  <si>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</si>
  <si>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</si>
  <si>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</si>
  <si>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</si>
  <si>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</si>
  <si>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</si>
  <si>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</si>
  <si>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</si>
  <si>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</si>
  <si>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</si>
  <si>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</si>
  <si>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</si>
  <si>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</si>
  <si>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</si>
  <si>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</si>
  <si>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</si>
  <si>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</si>
  <si>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</si>
  <si>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</si>
  <si>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</si>
  <si>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</si>
  <si>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</si>
  <si>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</si>
  <si>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</si>
  <si>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</si>
  <si>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</si>
  <si>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</si>
  <si>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</si>
  <si>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</si>
  <si>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</si>
  <si>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</si>
  <si>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</si>
  <si>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</si>
  <si>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</si>
  <si>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</si>
  <si>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</si>
  <si>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</si>
  <si>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</si>
  <si>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</si>
  <si>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</si>
  <si>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</si>
  <si>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</si>
  <si>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</si>
  <si>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</si>
  <si>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</si>
  <si>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</si>
  <si>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</si>
  <si>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</si>
  <si>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</si>
  <si>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</si>
  <si>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</si>
  <si>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</si>
  <si>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</si>
  <si>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</si>
  <si>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</si>
  <si>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</si>
  <si>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</si>
  <si>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</si>
  <si>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</si>
  <si>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</si>
  <si>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</si>
  <si>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</si>
  <si>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</si>
  <si>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</si>
  <si>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</si>
  <si>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</si>
  <si>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</si>
  <si>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</si>
  <si>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</si>
  <si>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</si>
  <si>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</si>
  <si>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</si>
  <si>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</si>
  <si>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</si>
  <si>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</si>
  <si>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</si>
  <si>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</si>
  <si>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</si>
  <si>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</si>
  <si>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</si>
  <si>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</si>
  <si>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</si>
  <si>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</si>
  <si>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</si>
  <si>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</si>
  <si>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</si>
  <si>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</si>
  <si>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</si>
  <si>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</si>
  <si>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</si>
  <si>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</si>
  <si>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</si>
  <si>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</si>
  <si>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</si>
  <si>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</si>
  <si>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</si>
  <si>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</si>
  <si>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</si>
  <si>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</si>
  <si>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</si>
  <si>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</si>
  <si>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</si>
  <si>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</si>
  <si>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</si>
  <si>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</si>
  <si>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</si>
  <si>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</si>
  <si>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</si>
  <si>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</si>
  <si>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</si>
  <si>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</si>
  <si>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</si>
  <si>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</si>
  <si>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</si>
  <si>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</si>
  <si>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</si>
  <si>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</si>
  <si>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</si>
  <si>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</si>
  <si>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</si>
  <si>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</si>
  <si>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</si>
  <si>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</si>
  <si>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</si>
  <si>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</si>
  <si>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</si>
  <si>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</si>
  <si>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</si>
  <si>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</si>
  <si>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</si>
  <si>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</si>
  <si>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</si>
  <si>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</si>
  <si>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</si>
  <si>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</si>
  <si>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</si>
  <si>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</si>
  <si>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</si>
  <si>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</si>
  <si>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</si>
  <si>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</si>
  <si>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</si>
  <si>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</si>
  <si>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</si>
  <si>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</si>
  <si>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</si>
  <si>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</si>
  <si>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</si>
  <si>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</si>
  <si>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</si>
  <si>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</si>
  <si>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</si>
  <si>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</si>
  <si>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</si>
  <si>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</si>
  <si>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</si>
  <si>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</si>
  <si>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</si>
  <si>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</si>
  <si>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</si>
  <si>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</si>
  <si>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</si>
  <si>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</si>
  <si>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</si>
  <si>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</si>
  <si>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</si>
  <si>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</si>
  <si>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</si>
  <si>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</si>
  <si>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</si>
  <si>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</si>
  <si>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</si>
  <si>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</si>
  <si>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</si>
  <si>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</si>
  <si>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</si>
  <si>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</si>
  <si>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</si>
  <si>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</si>
  <si>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</si>
  <si>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</si>
  <si>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</si>
  <si>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</si>
  <si>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</si>
  <si>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</si>
  <si>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</si>
  <si>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</si>
  <si>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</si>
  <si>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</si>
  <si>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</si>
  <si>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</si>
  <si>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</si>
  <si>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</si>
  <si>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</si>
  <si>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</si>
  <si>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</si>
  <si>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</si>
  <si>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</si>
  <si>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</si>
  <si>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</si>
  <si>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</si>
  <si>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</si>
  <si>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</si>
  <si>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</si>
  <si>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</si>
  <si>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</si>
  <si>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</si>
  <si>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</si>
  <si>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</si>
  <si>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</si>
  <si>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</si>
  <si>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</si>
  <si>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</si>
  <si>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</si>
  <si>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</si>
  <si>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</si>
  <si>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</si>
  <si>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</si>
  <si>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</si>
  <si>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</si>
  <si>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</si>
  <si>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</si>
  <si>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</si>
  <si>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</si>
  <si>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</si>
  <si>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</si>
  <si>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</si>
  <si>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</si>
  <si>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</si>
  <si>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</si>
  <si>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</si>
  <si>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</si>
  <si>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</si>
  <si>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</si>
  <si>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</si>
  <si>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</si>
  <si>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</si>
  <si>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</si>
  <si>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</si>
  <si>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</si>
  <si>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</si>
  <si>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</si>
  <si>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</si>
  <si>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</si>
  <si>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</si>
  <si>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</si>
  <si>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</si>
  <si>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</si>
  <si>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</si>
  <si>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</si>
  <si>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</si>
  <si>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</si>
  <si>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</si>
  <si>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</si>
  <si>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</si>
  <si>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</si>
  <si>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</si>
  <si>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</si>
  <si>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</si>
  <si>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</si>
  <si>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</si>
  <si>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</si>
  <si>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</si>
  <si>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</si>
  <si>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</si>
  <si>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</si>
  <si>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</si>
  <si>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</si>
  <si>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</si>
  <si>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</si>
  <si>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</si>
  <si>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</si>
  <si>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</si>
  <si>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</si>
  <si>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</si>
  <si>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</si>
  <si>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</si>
  <si>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</si>
  <si>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</si>
  <si>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</si>
  <si>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</si>
  <si>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</si>
  <si>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</si>
  <si>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</si>
  <si>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</si>
  <si>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</si>
  <si>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</si>
  <si>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</si>
  <si>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</si>
  <si>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</si>
  <si>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</si>
  <si>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</si>
  <si>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</si>
  <si>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</si>
  <si>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</si>
  <si>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</si>
  <si>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</si>
  <si>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</si>
  <si>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</si>
  <si>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</si>
  <si>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</si>
  <si>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</si>
  <si>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</si>
  <si>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</si>
  <si>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</si>
  <si>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</si>
  <si>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</si>
  <si>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</si>
  <si>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</si>
  <si>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</si>
  <si>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</si>
  <si>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</si>
  <si>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</si>
  <si>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</si>
  <si>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</si>
  <si>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</si>
  <si>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</si>
  <si>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</si>
  <si>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</si>
  <si>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</si>
  <si>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</si>
  <si>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</si>
  <si>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</si>
  <si>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</si>
  <si>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</si>
  <si>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</si>
  <si>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</si>
  <si>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</si>
  <si>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</si>
  <si>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</si>
  <si>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</si>
  <si>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</si>
  <si>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</si>
  <si>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</si>
  <si>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</si>
  <si>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</si>
  <si>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</si>
  <si>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</si>
  <si>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</si>
  <si>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</si>
  <si>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</si>
  <si>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</si>
  <si>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</si>
  <si>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</si>
  <si>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</si>
  <si>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</si>
  <si>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</si>
  <si>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</si>
  <si>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</si>
  <si>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</si>
  <si>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</si>
  <si>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</si>
  <si>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</si>
  <si>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</si>
  <si>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</si>
  <si>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</si>
  <si>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</si>
  <si>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</si>
  <si>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</si>
  <si>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</si>
  <si>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</si>
  <si>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</si>
  <si>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</si>
  <si>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</si>
  <si>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</si>
  <si>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</si>
  <si>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</si>
  <si>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</si>
  <si>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</si>
  <si>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</si>
  <si>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</si>
  <si>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</si>
  <si>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</si>
  <si>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</si>
  <si>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</si>
  <si>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</si>
  <si>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</si>
  <si>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</si>
  <si>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</si>
  <si>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</si>
  <si>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</si>
  <si>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</si>
  <si>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</si>
  <si>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</si>
  <si>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</si>
  <si>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</si>
  <si>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</si>
  <si>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</si>
  <si>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</si>
  <si>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</si>
  <si>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</si>
  <si>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</si>
  <si>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</si>
  <si>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</si>
  <si>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</si>
  <si>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</si>
  <si>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</si>
  <si>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</si>
  <si>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</si>
  <si>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</si>
  <si>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</si>
  <si>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</si>
  <si>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</si>
  <si>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</si>
  <si>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</si>
  <si>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</si>
  <si>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</si>
  <si>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</si>
  <si>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</si>
  <si>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</si>
  <si>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</si>
  <si>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</si>
  <si>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</si>
  <si>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</si>
  <si>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</si>
  <si>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</si>
  <si>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</si>
  <si>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</si>
  <si>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</si>
  <si>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</si>
  <si>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</si>
  <si>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</si>
  <si>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</si>
  <si>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</si>
  <si>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</si>
  <si>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</si>
  <si>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</si>
  <si>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</si>
  <si>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</si>
  <si>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</si>
  <si>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</si>
  <si>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</si>
  <si>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</si>
  <si>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</si>
  <si>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</si>
  <si>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</si>
  <si>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</si>
  <si>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</si>
  <si>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</si>
  <si>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</si>
  <si>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</si>
  <si>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</si>
  <si>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</si>
  <si>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</si>
  <si>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</si>
  <si>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</si>
  <si>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</si>
  <si>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</si>
  <si>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</si>
  <si>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</si>
  <si>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</si>
  <si>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</si>
  <si>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</si>
  <si>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</si>
  <si>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</si>
  <si>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</si>
  <si>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</si>
  <si>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</si>
  <si>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</si>
  <si>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</si>
  <si>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</si>
  <si>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</si>
  <si>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</si>
  <si>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</si>
  <si>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</si>
  <si>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</si>
  <si>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</si>
  <si>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</si>
  <si>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</si>
  <si>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</si>
  <si>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</si>
  <si>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</si>
  <si>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</si>
  <si>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</si>
  <si>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</si>
  <si>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</si>
  <si>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</si>
  <si>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</si>
  <si>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</si>
  <si>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</si>
  <si>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</si>
  <si>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</si>
  <si>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</si>
  <si>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</si>
  <si>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</si>
  <si>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</si>
  <si>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</si>
  <si>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</si>
  <si>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</si>
  <si>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</si>
  <si>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</si>
  <si>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</si>
  <si>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</si>
  <si>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</si>
  <si>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</si>
  <si>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</si>
  <si>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</si>
  <si>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</si>
  <si>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</si>
  <si>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</si>
  <si>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</si>
  <si>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</si>
  <si>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</si>
  <si>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</si>
  <si>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</si>
  <si>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</si>
  <si>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</si>
  <si>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</si>
  <si>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</si>
  <si>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</si>
  <si>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</si>
  <si>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</si>
  <si>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</si>
  <si>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</si>
  <si>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</si>
  <si>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</si>
  <si>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</si>
  <si>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</si>
  <si>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</si>
  <si>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</si>
  <si>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</si>
  <si>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</si>
  <si>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</si>
  <si>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</si>
  <si>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</si>
  <si>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</si>
  <si>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</si>
  <si>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</si>
  <si>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</si>
  <si>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</si>
  <si>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</si>
  <si>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</si>
  <si>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</si>
  <si>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</si>
  <si>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</si>
  <si>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</si>
  <si>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</si>
  <si>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</si>
  <si>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</si>
  <si>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</si>
  <si>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</si>
  <si>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</si>
  <si>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</si>
  <si>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</si>
  <si>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</si>
  <si>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</si>
  <si>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</si>
  <si>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</si>
  <si>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</si>
  <si>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</si>
  <si>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</si>
  <si>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</si>
  <si>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</si>
  <si>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</si>
  <si>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</si>
  <si>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</si>
  <si>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</si>
  <si>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</si>
  <si>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</si>
  <si>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</si>
  <si>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</si>
  <si>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</si>
  <si>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</si>
  <si>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</si>
  <si>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</si>
  <si>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</si>
  <si>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</si>
  <si>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</si>
  <si>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</si>
  <si>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</si>
  <si>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</si>
  <si>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</si>
  <si>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</si>
  <si>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</si>
  <si>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</si>
  <si>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</si>
  <si>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</si>
  <si>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</si>
  <si>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</si>
  <si>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</si>
  <si>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</si>
  <si>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</si>
  <si>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</si>
  <si>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</si>
  <si>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</si>
  <si>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</si>
  <si>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</si>
  <si>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</si>
  <si>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</si>
  <si>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</si>
  <si>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</si>
  <si>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</si>
  <si>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</si>
  <si>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</si>
  <si>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</si>
  <si>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</si>
  <si>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</si>
  <si>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</si>
  <si>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</si>
  <si>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</si>
  <si>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</si>
  <si>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</si>
  <si>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</si>
  <si>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</si>
  <si>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</si>
  <si>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</si>
  <si>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</si>
  <si>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</si>
  <si>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</si>
  <si>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</si>
  <si>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</si>
  <si>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</si>
  <si>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</si>
  <si>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</si>
  <si>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</si>
  <si>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</si>
  <si>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</si>
  <si>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</si>
  <si>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</si>
  <si>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</si>
  <si>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</si>
  <si>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</si>
  <si>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</si>
  <si>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</si>
  <si>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</si>
  <si>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</si>
  <si>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</si>
  <si>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</si>
  <si>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</si>
  <si>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</si>
  <si>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</si>
  <si>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</si>
  <si>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</si>
  <si>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</si>
  <si>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</si>
  <si>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</si>
  <si>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</si>
  <si>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</si>
  <si>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</si>
  <si>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</si>
  <si>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</si>
  <si>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</si>
  <si>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</si>
  <si>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</si>
  <si>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</si>
  <si>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</si>
  <si>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</si>
  <si>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</si>
  <si>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</si>
  <si>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</si>
  <si>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</si>
  <si>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</si>
  <si>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</si>
  <si>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</si>
  <si>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</si>
  <si>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</si>
  <si>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</si>
  <si>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</si>
  <si>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</si>
  <si>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</si>
  <si>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</si>
  <si>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</si>
  <si>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</si>
  <si>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</si>
  <si>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</si>
  <si>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</si>
  <si>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</si>
  <si>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</si>
  <si>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</si>
  <si>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</si>
  <si>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</si>
  <si>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</si>
  <si>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</si>
  <si>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</si>
  <si>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</si>
  <si>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</si>
  <si>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</si>
  <si>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</si>
  <si>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</si>
  <si>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</si>
  <si>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</si>
  <si>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</si>
  <si>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</si>
  <si>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</si>
  <si>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</si>
  <si>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</si>
  <si>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</si>
  <si>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</si>
  <si>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</si>
  <si>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</si>
  <si>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</si>
  <si>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</si>
  <si>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</si>
  <si>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</si>
  <si>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</si>
  <si>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</si>
  <si>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</si>
  <si>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</si>
  <si>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</si>
  <si>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</si>
  <si>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</si>
  <si>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</si>
  <si>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</si>
  <si>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</si>
  <si>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</si>
  <si>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</si>
  <si>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</si>
  <si>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</si>
  <si>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</si>
  <si>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</si>
  <si>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</si>
  <si>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</si>
  <si>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</si>
  <si>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</si>
  <si>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</si>
  <si>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</si>
  <si>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</si>
  <si>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</si>
  <si>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</si>
  <si>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</si>
  <si>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</si>
  <si>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</si>
  <si>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</si>
  <si>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</si>
  <si>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</si>
  <si>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</si>
  <si>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</si>
  <si>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</si>
  <si>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</si>
  <si>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</si>
  <si>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</si>
  <si>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</si>
  <si>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</si>
  <si>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</si>
  <si>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</si>
  <si>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</si>
  <si>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</si>
  <si>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</si>
  <si>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</si>
  <si>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</si>
  <si>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</si>
  <si>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</si>
  <si>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</si>
  <si>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</si>
  <si>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</si>
  <si>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</si>
  <si>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</si>
  <si>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</si>
  <si>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</si>
  <si>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</si>
  <si>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</si>
  <si>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</si>
  <si>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</si>
  <si>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</si>
  <si>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</si>
  <si>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</si>
  <si>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</si>
  <si>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</si>
  <si>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</si>
  <si>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</si>
  <si>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</si>
  <si>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</si>
  <si>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</si>
  <si>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</si>
  <si>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</si>
  <si>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</si>
  <si>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</si>
  <si>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</si>
  <si>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</si>
  <si>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</si>
  <si>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</si>
  <si>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</si>
  <si>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</si>
  <si>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</si>
  <si>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</si>
  <si>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</si>
  <si>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</si>
  <si>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</si>
  <si>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</si>
  <si>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</si>
  <si>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</si>
  <si>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</si>
  <si>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</si>
  <si>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</si>
  <si>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</si>
  <si>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</si>
  <si>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</si>
  <si>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</si>
  <si>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</si>
  <si>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</si>
  <si>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</si>
  <si>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</si>
  <si>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</si>
  <si>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</si>
  <si>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</si>
  <si>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</si>
  <si>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</si>
  <si>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</si>
  <si>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</si>
  <si>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</si>
  <si>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</si>
  <si>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</si>
  <si>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</si>
  <si>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</si>
  <si>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</si>
  <si>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</si>
  <si>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</si>
  <si>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</si>
  <si>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</si>
  <si>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</si>
  <si>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</si>
  <si>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</si>
  <si>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</si>
  <si>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</si>
  <si>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</si>
  <si>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</si>
  <si>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</si>
  <si>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</si>
  <si>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</si>
  <si>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</si>
  <si>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</si>
  <si>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</si>
  <si>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</si>
  <si>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</si>
  <si>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</si>
  <si>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</si>
  <si>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</si>
  <si>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</si>
  <si>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</si>
  <si>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</si>
  <si>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</si>
  <si>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</si>
  <si>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</si>
  <si>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</si>
  <si>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</si>
  <si>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</si>
  <si>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</si>
  <si>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</si>
  <si>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</si>
  <si>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</si>
  <si>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</si>
  <si>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</si>
  <si>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</si>
  <si>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</si>
  <si>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</si>
  <si>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</si>
  <si>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</si>
  <si>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</si>
  <si>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</si>
  <si>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</si>
  <si>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</si>
  <si>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</si>
  <si>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</si>
  <si>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</si>
  <si>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</si>
  <si>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</si>
  <si>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</si>
  <si>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</si>
  <si>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</si>
  <si>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</si>
  <si>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</si>
  <si>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</si>
  <si>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</si>
  <si>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</si>
  <si>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</si>
  <si>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</si>
  <si>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</si>
  <si>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</si>
  <si>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</si>
  <si>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</si>
  <si>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</si>
  <si>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</si>
  <si>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</si>
  <si>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</si>
  <si>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</si>
  <si>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</si>
  <si>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</si>
  <si>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</si>
  <si>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</si>
  <si>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</si>
  <si>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</si>
  <si>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</si>
  <si>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</si>
  <si>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</si>
  <si>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</si>
  <si>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</si>
  <si>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</si>
  <si>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</si>
  <si>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</si>
  <si>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</si>
  <si>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</si>
  <si>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</si>
  <si>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</si>
  <si>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</si>
  <si>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</si>
  <si>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</si>
  <si>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</si>
  <si>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</si>
  <si>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</si>
  <si>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</si>
  <si>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</si>
  <si>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</si>
  <si>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</si>
  <si>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</si>
  <si>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</si>
  <si>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</si>
  <si>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</si>
  <si>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</si>
  <si>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</si>
  <si>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</si>
  <si>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</si>
  <si>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</si>
  <si>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</si>
  <si>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</si>
  <si>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</si>
  <si>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</si>
  <si>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</si>
  <si>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</si>
  <si>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</si>
  <si>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</si>
  <si>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</si>
  <si>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</si>
  <si>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</si>
  <si>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</si>
  <si>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</si>
  <si>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</si>
  <si>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</si>
  <si>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</si>
  <si>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</si>
  <si>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</si>
  <si>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</si>
  <si>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</si>
  <si>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</si>
  <si>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</si>
  <si>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</si>
  <si>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</si>
  <si>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</si>
  <si>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</si>
  <si>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</si>
  <si>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</si>
  <si>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</si>
  <si>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</si>
  <si>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</si>
  <si>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</si>
  <si>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</si>
  <si>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</si>
  <si>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</si>
  <si>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</si>
  <si>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</si>
  <si>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</si>
  <si>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</si>
  <si>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</si>
  <si>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</si>
  <si>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</si>
  <si>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</si>
  <si>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</si>
  <si>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</si>
  <si>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</si>
  <si>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</si>
  <si>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</si>
  <si>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</si>
  <si>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</si>
  <si>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</si>
  <si>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</si>
  <si>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</si>
  <si>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</si>
  <si>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</si>
  <si>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</si>
  <si>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</si>
  <si>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</si>
  <si>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</si>
  <si>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</si>
  <si>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</si>
  <si>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</si>
  <si>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</si>
  <si>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</si>
  <si>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</si>
  <si>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</si>
  <si>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</si>
  <si>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</si>
  <si>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</si>
  <si>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</si>
  <si>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</si>
  <si>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</si>
  <si>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</si>
  <si>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</si>
  <si>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</si>
  <si>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</si>
  <si>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</si>
  <si>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</si>
  <si>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</si>
  <si>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</si>
  <si>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</si>
  <si>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</si>
  <si>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</si>
  <si>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</si>
  <si>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</si>
  <si>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</si>
  <si>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</si>
  <si>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</si>
  <si>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</si>
  <si>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</si>
  <si>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</si>
  <si>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</si>
  <si>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</si>
  <si>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</si>
  <si>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</si>
  <si>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</si>
  <si>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</si>
  <si>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</si>
  <si>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</si>
  <si>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</si>
  <si>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</si>
  <si>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</si>
  <si>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</si>
  <si>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</si>
  <si>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</si>
  <si>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</si>
  <si>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</si>
  <si>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</si>
  <si>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</si>
  <si>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</si>
  <si>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</si>
  <si>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</si>
  <si>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</si>
  <si>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</si>
  <si>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</si>
  <si>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</si>
  <si>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</si>
  <si>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</si>
  <si>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</si>
  <si>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</si>
  <si>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</si>
  <si>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</si>
  <si>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</si>
  <si>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</si>
  <si>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</si>
  <si>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</si>
  <si>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</si>
  <si>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</si>
  <si>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</si>
  <si>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</si>
  <si>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</si>
  <si>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</si>
  <si>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</si>
  <si>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</si>
  <si>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</si>
  <si>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</si>
  <si>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</si>
  <si>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</si>
  <si>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</si>
  <si>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</si>
  <si>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</si>
  <si>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</si>
  <si>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</si>
  <si>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</si>
  <si>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</si>
  <si>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</si>
  <si>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</si>
  <si>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</si>
  <si>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</si>
  <si>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</si>
  <si>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</si>
  <si>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</si>
  <si>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</si>
  <si>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</si>
  <si>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</si>
  <si>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</si>
  <si>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</si>
  <si>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</si>
  <si>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</si>
  <si>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</si>
  <si>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</si>
  <si>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</si>
  <si>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</si>
  <si>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</si>
  <si>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</si>
  <si>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</si>
  <si>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</si>
  <si>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</si>
  <si>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</si>
  <si>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</si>
  <si>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</si>
  <si>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</si>
  <si>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</si>
  <si>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</si>
  <si>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</si>
  <si>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</si>
  <si>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</si>
  <si>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</si>
  <si>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</si>
  <si>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</si>
  <si>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</si>
  <si>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</si>
  <si>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</si>
  <si>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</si>
  <si>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</si>
  <si>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</si>
  <si>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</si>
  <si>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</si>
  <si>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</si>
  <si>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</si>
  <si>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</si>
  <si>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</si>
  <si>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</si>
  <si>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</si>
  <si>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</si>
  <si>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</si>
  <si>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</si>
  <si>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</si>
  <si>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</si>
  <si>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</si>
  <si>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</si>
  <si>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</si>
  <si>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</si>
  <si>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</si>
  <si>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</si>
  <si>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</si>
  <si>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</si>
  <si>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</si>
  <si>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</si>
  <si>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</si>
  <si>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</si>
  <si>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</si>
  <si>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</si>
  <si>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</si>
  <si>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</si>
  <si>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</si>
  <si>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</si>
  <si>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</si>
  <si>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</si>
  <si>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</si>
  <si>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</si>
  <si>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</si>
  <si>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</si>
  <si>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</si>
  <si>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</si>
  <si>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</si>
  <si>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</si>
  <si>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</si>
  <si>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</si>
  <si>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</si>
  <si>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</si>
  <si>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</si>
  <si>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</si>
  <si>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</si>
  <si>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</si>
  <si>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</si>
  <si>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</si>
  <si>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</si>
  <si>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</si>
  <si>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</si>
  <si>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</si>
  <si>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</si>
  <si>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</si>
  <si>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</si>
  <si>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</si>
  <si>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</si>
  <si>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</si>
  <si>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</si>
  <si>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</si>
  <si>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</si>
  <si>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</si>
  <si>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</si>
  <si>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</si>
  <si>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</si>
  <si>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</si>
  <si>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</si>
  <si>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</si>
  <si>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</si>
  <si>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</si>
  <si>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</si>
  <si>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</si>
  <si>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</si>
  <si>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</si>
  <si>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</si>
  <si>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</si>
  <si>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</si>
  <si>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</si>
  <si>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</si>
  <si>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</si>
  <si>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</si>
  <si>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</si>
  <si>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</si>
  <si>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</si>
  <si>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</si>
  <si>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</si>
  <si>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</si>
  <si>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</si>
  <si>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</si>
  <si>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</si>
  <si>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</si>
  <si>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</si>
  <si>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</si>
  <si>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</si>
  <si>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</si>
  <si>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</si>
  <si>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</si>
  <si>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</si>
  <si>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</si>
  <si>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</si>
  <si>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</si>
  <si>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</si>
  <si>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</si>
  <si>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</si>
  <si>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</si>
  <si>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</si>
  <si>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</si>
  <si>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</si>
  <si>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</si>
  <si>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</si>
  <si>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</si>
  <si>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</si>
  <si>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</si>
  <si>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</si>
  <si>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</si>
  <si>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</si>
  <si>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</si>
  <si>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</si>
  <si>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</si>
  <si>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</si>
  <si>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</si>
  <si>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</si>
  <si>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</si>
  <si>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</si>
  <si>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</si>
  <si>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</si>
  <si>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</si>
  <si>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</si>
  <si>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</si>
  <si>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</si>
  <si>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</si>
  <si>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</si>
  <si>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</si>
  <si>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</si>
  <si>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</si>
  <si>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</si>
  <si>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</si>
  <si>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</si>
  <si>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</si>
  <si>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</si>
  <si>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</si>
  <si>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</si>
  <si>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</si>
  <si>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</si>
  <si>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</si>
  <si>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</si>
  <si>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</si>
  <si>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</si>
  <si>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</si>
  <si>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</si>
  <si>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</si>
  <si>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</si>
  <si>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</si>
  <si>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</si>
  <si>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</si>
  <si>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</si>
  <si>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</si>
  <si>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</si>
  <si>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</si>
  <si>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</si>
  <si>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</si>
  <si>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</si>
  <si>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</si>
  <si>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</si>
  <si>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</si>
  <si>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</si>
  <si>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</si>
  <si>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</si>
  <si>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</si>
  <si>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</si>
  <si>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</si>
  <si>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</si>
  <si>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</si>
  <si>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</si>
  <si>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</si>
  <si>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</si>
  <si>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</si>
  <si>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</si>
  <si>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</si>
  <si>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</si>
  <si>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</si>
  <si>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</si>
  <si>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</si>
  <si>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</si>
  <si>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</si>
  <si>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</si>
  <si>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</si>
  <si>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</si>
  <si>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</si>
  <si>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</si>
  <si>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</si>
  <si>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</si>
  <si>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</si>
  <si>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</si>
  <si>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</si>
  <si>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</si>
  <si>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</si>
  <si>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</si>
  <si>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</si>
  <si>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</si>
  <si>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</si>
  <si>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</si>
  <si>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</si>
  <si>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</si>
  <si>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</si>
  <si>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</si>
  <si>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</si>
  <si>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</si>
  <si>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</si>
  <si>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</si>
  <si>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</si>
  <si>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</si>
  <si>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</si>
  <si>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</si>
  <si>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</si>
  <si>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</si>
  <si>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</si>
  <si>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</si>
  <si>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</si>
  <si>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</si>
  <si>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</si>
  <si>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</si>
  <si>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</si>
  <si>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</si>
  <si>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</si>
  <si>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</si>
  <si>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</si>
  <si>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</si>
  <si>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</si>
  <si>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</si>
  <si>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</si>
  <si>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</si>
  <si>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</si>
  <si>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</si>
  <si>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</si>
  <si>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</si>
  <si>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</si>
  <si>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</si>
  <si>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</si>
  <si>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</si>
  <si>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</si>
  <si>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</si>
  <si>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</si>
  <si>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</si>
  <si>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</si>
  <si>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</si>
  <si>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</si>
  <si>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</si>
  <si>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</si>
  <si>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</si>
  <si>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</si>
  <si>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</si>
  <si>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</si>
  <si>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</si>
  <si>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</si>
  <si>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</si>
  <si>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</si>
  <si>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</si>
  <si>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</si>
  <si>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</si>
  <si>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</si>
  <si>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</si>
  <si>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</si>
  <si>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</si>
  <si>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</si>
  <si>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</si>
  <si>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</si>
  <si>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</si>
  <si>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</si>
  <si>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</si>
  <si>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</si>
  <si>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</si>
  <si>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</si>
  <si>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</si>
  <si>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</si>
  <si>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</si>
  <si>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</si>
  <si>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</si>
  <si>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</si>
  <si>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</si>
  <si>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</si>
  <si>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</si>
  <si>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</si>
  <si>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</si>
  <si>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</si>
  <si>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</si>
  <si>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</si>
  <si>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</si>
  <si>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</si>
  <si>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</si>
  <si>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</si>
  <si>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</si>
  <si>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</si>
  <si>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</si>
  <si>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</si>
  <si>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</si>
  <si>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</si>
  <si>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</si>
  <si>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</si>
  <si>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</si>
  <si>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</si>
  <si>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</si>
  <si>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</si>
  <si>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</si>
  <si>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</si>
  <si>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</si>
  <si>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</si>
  <si>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</si>
  <si>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</si>
  <si>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</si>
  <si>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</si>
  <si>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</si>
  <si>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</si>
  <si>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</si>
  <si>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</si>
  <si>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</si>
  <si>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</si>
  <si>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</si>
  <si>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</si>
  <si>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</si>
  <si>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</si>
  <si>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</si>
  <si>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</si>
  <si>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</si>
  <si>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</si>
  <si>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</si>
  <si>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</si>
  <si>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</si>
  <si>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</si>
  <si>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</si>
  <si>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</si>
  <si>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</si>
  <si>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</si>
  <si>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</si>
  <si>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</si>
  <si>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</si>
  <si>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</si>
  <si>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</si>
  <si>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</si>
  <si>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</si>
  <si>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</si>
  <si>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</si>
  <si>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</si>
  <si>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</si>
  <si>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</si>
  <si>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</si>
  <si>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</si>
  <si>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</si>
  <si>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</si>
  <si>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</si>
  <si>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</si>
  <si>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</si>
  <si>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</si>
  <si>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</si>
  <si>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</si>
  <si>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</si>
  <si>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</si>
  <si>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</si>
  <si>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</si>
  <si>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</si>
  <si>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</si>
  <si>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</si>
  <si>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</si>
  <si>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</si>
  <si>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</si>
  <si>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</si>
  <si>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</si>
  <si>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</si>
  <si>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</si>
  <si>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</si>
  <si>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</si>
  <si>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</si>
  <si>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</si>
  <si>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</si>
  <si>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</si>
  <si>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</si>
  <si>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</si>
  <si>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</si>
  <si>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</si>
  <si>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</si>
  <si>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</si>
  <si>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</si>
  <si>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</si>
  <si>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</si>
  <si>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</si>
  <si>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</si>
  <si>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</si>
  <si>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</si>
  <si>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</si>
  <si>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</si>
  <si>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</si>
  <si>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</si>
  <si>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</si>
  <si>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</si>
  <si>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</si>
  <si>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</si>
  <si>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</si>
  <si>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</si>
  <si>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</si>
  <si>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</si>
  <si>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</si>
  <si>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</si>
  <si>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</si>
  <si>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</si>
  <si>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</si>
  <si>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</si>
  <si>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</si>
  <si>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</si>
  <si>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</si>
  <si>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</si>
  <si>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</si>
  <si>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</si>
  <si>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</si>
  <si>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</si>
  <si>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</si>
  <si>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</si>
  <si>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</si>
  <si>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</si>
  <si>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</si>
  <si>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</si>
  <si>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</si>
  <si>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</si>
  <si>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</si>
  <si>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</si>
  <si>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</si>
  <si>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</si>
  <si>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</si>
  <si>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</si>
  <si>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</si>
  <si>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</si>
  <si>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</si>
  <si>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</si>
  <si>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</si>
  <si>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</si>
  <si>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</si>
  <si>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</si>
  <si>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</si>
  <si>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</si>
  <si>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</si>
  <si>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</si>
  <si>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</si>
  <si>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</si>
  <si>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</si>
  <si>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</si>
  <si>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</si>
  <si>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</si>
  <si>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</si>
  <si>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</si>
  <si>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</si>
  <si>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</si>
  <si>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</si>
  <si>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</si>
  <si>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</si>
  <si>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</si>
  <si>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</si>
  <si>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</si>
  <si>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</si>
  <si>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</si>
  <si>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</si>
  <si>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</si>
  <si>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</si>
  <si>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</si>
  <si>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</si>
  <si>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</si>
  <si>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</si>
  <si>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</si>
  <si>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</si>
  <si>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</si>
  <si>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</si>
  <si>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</si>
  <si>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</si>
  <si>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</si>
  <si>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</si>
  <si>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</si>
  <si>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</si>
  <si>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</si>
  <si>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</si>
  <si>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</si>
  <si>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</si>
  <si>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</si>
  <si>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</si>
  <si>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</si>
  <si>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</si>
  <si>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</si>
  <si>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</si>
  <si>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</si>
  <si>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</si>
  <si>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</si>
  <si>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</si>
  <si>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</si>
  <si>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</si>
  <si>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</si>
  <si>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</si>
  <si>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</si>
  <si>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</si>
  <si>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</si>
  <si>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</si>
  <si>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</si>
  <si>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</si>
  <si>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</si>
  <si>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</si>
  <si>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</si>
  <si>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</si>
  <si>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</si>
  <si>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</si>
  <si>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</si>
  <si>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</si>
  <si>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</si>
  <si>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</si>
  <si>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</si>
  <si>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</si>
  <si>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</si>
  <si>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</si>
  <si>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</si>
  <si>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</si>
  <si>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</si>
  <si>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</si>
  <si>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</si>
  <si>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</si>
  <si>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</si>
  <si>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</si>
  <si>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</si>
  <si>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</si>
  <si>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</si>
  <si>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</si>
  <si>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</si>
  <si>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</si>
  <si>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</si>
  <si>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</si>
  <si>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</si>
  <si>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</si>
  <si>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</si>
  <si>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</si>
  <si>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</si>
  <si>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</si>
  <si>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</si>
  <si>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</si>
  <si>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</si>
  <si>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</si>
  <si>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</si>
  <si>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</si>
  <si>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</si>
  <si>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</si>
  <si>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</si>
  <si>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</si>
  <si>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</si>
  <si>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</si>
  <si>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</si>
  <si>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</si>
  <si>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</si>
  <si>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</si>
  <si>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</si>
  <si>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</si>
  <si>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</si>
  <si>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</si>
  <si>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</si>
  <si>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</si>
  <si>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</si>
  <si>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</si>
  <si>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</si>
  <si>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</si>
  <si>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</si>
  <si>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</si>
  <si>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</si>
  <si>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</si>
  <si>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</si>
  <si>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</si>
  <si>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</si>
  <si>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</si>
  <si>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</si>
  <si>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</si>
  <si>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</si>
  <si>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</si>
  <si>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</si>
  <si>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</si>
  <si>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</si>
  <si>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</si>
  <si>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</si>
  <si>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</si>
  <si>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</si>
  <si>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</si>
  <si>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</si>
  <si>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</si>
  <si>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</si>
  <si>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</si>
  <si>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</si>
  <si>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</si>
  <si>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</si>
  <si>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</si>
  <si>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</si>
  <si>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</si>
  <si>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</si>
  <si>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</si>
  <si>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</si>
  <si>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</si>
  <si>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</si>
  <si>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</si>
  <si>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</si>
  <si>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</si>
  <si>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</si>
  <si>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</si>
  <si>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</si>
  <si>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</si>
  <si>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</si>
  <si>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</si>
  <si>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</si>
  <si>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</si>
  <si>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</si>
  <si>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</si>
  <si>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</si>
  <si>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</si>
  <si>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</si>
  <si>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</si>
  <si>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</si>
  <si>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</si>
  <si>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</si>
  <si>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</si>
  <si>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</si>
  <si>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</si>
  <si>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</si>
  <si>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</si>
  <si>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</si>
  <si>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</si>
  <si>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</si>
  <si>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</si>
  <si>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</si>
  <si>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</si>
  <si>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</si>
  <si>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</si>
  <si>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</si>
  <si>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</si>
  <si>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</si>
  <si>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</si>
  <si>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</si>
  <si>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</si>
  <si>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</si>
  <si>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</si>
  <si>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</si>
  <si>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</si>
  <si>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</si>
  <si>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</si>
  <si>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</si>
  <si>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</si>
  <si>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</si>
  <si>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</si>
  <si>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</si>
  <si>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</si>
  <si>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</si>
  <si>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</si>
  <si>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</si>
  <si>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</si>
  <si>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</si>
  <si>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</si>
  <si>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</si>
  <si>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</si>
  <si>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</si>
  <si>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</si>
  <si>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</si>
  <si>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</si>
  <si>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</si>
  <si>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</si>
  <si>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</si>
  <si>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</si>
  <si>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</si>
  <si>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</si>
  <si>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</si>
  <si>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</si>
  <si>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</si>
  <si>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</si>
  <si>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</si>
  <si>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</si>
  <si>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</si>
  <si>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</si>
  <si>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</si>
  <si>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</si>
  <si>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</si>
  <si>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</si>
  <si>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</si>
  <si>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</si>
  <si>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</si>
  <si>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</si>
  <si>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</si>
  <si>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</si>
  <si>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</si>
  <si>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</si>
  <si>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</si>
  <si>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</si>
  <si>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</si>
  <si>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</si>
  <si>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</si>
  <si>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</si>
  <si>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</si>
  <si>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</si>
  <si>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</si>
  <si>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</si>
  <si>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</si>
  <si>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</si>
  <si>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</si>
  <si>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</si>
  <si>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</si>
  <si>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</si>
  <si>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</si>
  <si>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</si>
  <si>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</si>
  <si>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</si>
  <si>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</si>
  <si>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</si>
  <si>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</si>
  <si>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</si>
  <si>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</si>
  <si>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</si>
  <si>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</si>
  <si>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</si>
  <si>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</si>
  <si>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</si>
  <si>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</si>
  <si>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</si>
  <si>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</si>
  <si>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</si>
  <si>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</si>
  <si>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</si>
  <si>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</si>
  <si>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</si>
  <si>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</si>
  <si>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</si>
  <si>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</si>
  <si>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</si>
  <si>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</si>
  <si>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</si>
  <si>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</si>
  <si>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</si>
  <si>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</si>
  <si>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</si>
  <si>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</si>
  <si>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</si>
  <si>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</si>
  <si>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</si>
  <si>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</si>
  <si>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</si>
  <si>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</si>
  <si>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</si>
  <si>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</si>
  <si>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</si>
  <si>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</si>
  <si>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</si>
  <si>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</si>
  <si>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</si>
  <si>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</si>
  <si>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</si>
  <si>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</si>
  <si>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</si>
  <si>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</si>
  <si>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</si>
  <si>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</si>
  <si>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</si>
  <si>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</si>
  <si>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</si>
  <si>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</si>
  <si>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</si>
  <si>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</si>
  <si>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</si>
  <si>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</si>
  <si>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</si>
  <si>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</si>
  <si>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</si>
  <si>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</si>
  <si>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</si>
  <si>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</si>
  <si>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</si>
  <si>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</si>
  <si>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</si>
  <si>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</si>
  <si>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</si>
  <si>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</si>
  <si>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</si>
  <si>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</si>
  <si>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</si>
  <si>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</si>
  <si>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</si>
  <si>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</si>
  <si>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</si>
  <si>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</si>
  <si>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</si>
  <si>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</si>
  <si>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</si>
  <si>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</si>
  <si>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</si>
  <si>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</si>
  <si>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</si>
  <si>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</si>
  <si>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</si>
  <si>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</si>
  <si>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</si>
  <si>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</si>
  <si>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</si>
  <si>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</si>
  <si>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</si>
  <si>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</si>
  <si>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</si>
  <si>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</si>
  <si>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</si>
  <si>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</si>
  <si>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</si>
  <si>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</si>
  <si>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</si>
  <si>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</si>
  <si>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</si>
  <si>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</si>
  <si>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</si>
  <si>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</si>
  <si>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</si>
  <si>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</si>
  <si>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</si>
  <si>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</si>
  <si>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</si>
  <si>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</si>
  <si>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</si>
  <si>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</si>
  <si>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</si>
  <si>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</si>
  <si>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</si>
  <si>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</si>
  <si>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</si>
  <si>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</si>
  <si>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</si>
  <si>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</si>
  <si>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</si>
  <si>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</si>
  <si>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</si>
  <si>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</si>
  <si>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</si>
  <si>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</si>
  <si>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</si>
  <si>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</si>
  <si>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</si>
  <si>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</si>
  <si>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</si>
  <si>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</si>
  <si>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</si>
  <si>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</si>
  <si>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</si>
  <si>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</si>
  <si>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</si>
  <si>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</si>
  <si>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</si>
  <si>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</si>
  <si>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</si>
  <si>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</si>
  <si>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</si>
  <si>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</si>
  <si>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</si>
  <si>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</si>
  <si>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</si>
  <si>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</si>
  <si>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</si>
  <si>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</si>
  <si>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</si>
  <si>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</si>
  <si>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</si>
  <si>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</si>
  <si>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</si>
  <si>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</si>
  <si>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</si>
  <si>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</si>
  <si>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</si>
  <si>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</si>
  <si>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</si>
  <si>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</si>
  <si>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</si>
  <si>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</si>
  <si>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</si>
  <si>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</si>
  <si>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</si>
  <si>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</si>
  <si>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</si>
  <si>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</si>
  <si>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</si>
  <si>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</si>
  <si>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</si>
  <si>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</si>
  <si>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</si>
  <si>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</si>
  <si>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</si>
  <si>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</si>
  <si>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</si>
  <si>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</si>
  <si>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</si>
  <si>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</si>
  <si>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</si>
  <si>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</si>
  <si>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</si>
  <si>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</si>
  <si>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</si>
  <si>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</si>
  <si>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</si>
  <si>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</si>
  <si>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</si>
  <si>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</si>
  <si>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</si>
  <si>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</si>
  <si>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</si>
  <si>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</si>
  <si>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</si>
  <si>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</si>
  <si>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</si>
  <si>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</si>
  <si>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</si>
  <si>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</si>
  <si>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</si>
  <si>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</si>
  <si>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</si>
  <si>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</si>
  <si>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</si>
  <si>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</si>
  <si>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</si>
  <si>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</si>
  <si>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</si>
  <si>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</si>
  <si>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</si>
  <si>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</si>
  <si>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</si>
  <si>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</si>
  <si>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</si>
  <si>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</si>
  <si>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</si>
  <si>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</si>
  <si>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</si>
  <si>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</si>
  <si>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</si>
  <si>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</si>
  <si>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</si>
  <si>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</si>
  <si>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</si>
  <si>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</si>
  <si>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</si>
  <si>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</si>
  <si>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</si>
  <si>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</si>
  <si>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</si>
  <si>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</si>
  <si>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</si>
  <si>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</si>
  <si>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</si>
  <si>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</si>
  <si>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</si>
  <si>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</si>
  <si>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</si>
  <si>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</si>
  <si>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</si>
  <si>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</si>
  <si>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</si>
  <si>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</si>
  <si>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</si>
  <si>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</si>
  <si>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</si>
  <si>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</si>
  <si>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</si>
  <si>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</si>
  <si>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</si>
  <si>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</si>
  <si>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</si>
  <si>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</si>
  <si>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</si>
  <si>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</si>
  <si>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</si>
  <si>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</si>
  <si>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</si>
  <si>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</si>
  <si>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</si>
  <si>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</si>
  <si>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</si>
  <si>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</si>
  <si>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</si>
  <si>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</si>
  <si>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</si>
  <si>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</si>
  <si>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</si>
  <si>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</si>
  <si>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</si>
  <si>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</si>
  <si>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</si>
  <si>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</si>
  <si>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</si>
  <si>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</si>
  <si>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</si>
  <si>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</si>
  <si>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</si>
  <si>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</si>
  <si>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</si>
  <si>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</si>
  <si>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</si>
  <si>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</si>
  <si>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</si>
  <si>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</si>
  <si>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</si>
  <si>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</si>
  <si>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</si>
  <si>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</si>
  <si>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</si>
  <si>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</si>
  <si>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</si>
  <si>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</si>
  <si>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</si>
  <si>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</si>
  <si>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</si>
  <si>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</si>
  <si>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</si>
  <si>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</si>
  <si>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</si>
  <si>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</si>
  <si>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</si>
  <si>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</si>
  <si>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</si>
  <si>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</si>
  <si>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</si>
  <si>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</si>
  <si>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</si>
  <si>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</si>
  <si>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</si>
  <si>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</si>
  <si>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</si>
  <si>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</si>
  <si>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</si>
  <si>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</si>
  <si>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</si>
  <si>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</si>
  <si>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</si>
  <si>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</si>
  <si>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</si>
  <si>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</si>
  <si>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</si>
  <si>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</si>
  <si>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</si>
  <si>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</si>
  <si>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</si>
  <si>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</si>
  <si>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</si>
  <si>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</si>
  <si>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</si>
  <si>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</si>
  <si>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</si>
  <si>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</si>
  <si>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</si>
  <si>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</si>
  <si>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</si>
  <si>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</si>
  <si>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</si>
  <si>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</si>
  <si>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</si>
  <si>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</si>
  <si>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</si>
  <si>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</si>
  <si>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</si>
  <si>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</si>
  <si>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</si>
  <si>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</si>
  <si>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</si>
  <si>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</si>
  <si>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</si>
  <si>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</si>
  <si>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</si>
  <si>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</si>
  <si>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</si>
  <si>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</si>
  <si>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</si>
  <si>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</si>
  <si>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</si>
  <si>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</si>
  <si>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</si>
  <si>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</si>
  <si>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</si>
  <si>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</si>
  <si>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</si>
  <si>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</si>
  <si>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</si>
  <si>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</si>
  <si>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</si>
  <si>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</si>
  <si>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</si>
  <si>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</si>
  <si>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</si>
  <si>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</si>
  <si>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</si>
  <si>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</si>
  <si>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</si>
  <si>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</si>
  <si>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</si>
  <si>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</si>
  <si>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</si>
  <si>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</si>
  <si>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</si>
  <si>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</si>
  <si>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</si>
  <si>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</si>
  <si>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</si>
  <si>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</si>
  <si>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</si>
  <si>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</si>
  <si>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</si>
  <si>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</si>
  <si>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</si>
  <si>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</si>
  <si>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</si>
  <si>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</si>
  <si>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</si>
  <si>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</si>
  <si>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</si>
  <si>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</si>
  <si>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</si>
  <si>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</si>
  <si>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</si>
  <si>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</si>
  <si>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</si>
  <si>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</si>
  <si>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</si>
  <si>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</si>
  <si>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</si>
  <si>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</si>
  <si>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</si>
  <si>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</si>
  <si>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</si>
  <si>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</si>
  <si>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</si>
  <si>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</si>
  <si>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</si>
  <si>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</si>
  <si>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</si>
  <si>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</si>
  <si>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</si>
  <si>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</si>
  <si>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</si>
  <si>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</si>
  <si>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</si>
  <si>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</si>
  <si>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</si>
  <si>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</si>
  <si>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</si>
  <si>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</si>
  <si>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</si>
  <si>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</si>
  <si>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</si>
  <si>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</si>
  <si>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</si>
  <si>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</si>
  <si>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</si>
  <si>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</si>
  <si>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</si>
  <si>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</si>
  <si>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</si>
  <si>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</si>
  <si>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</si>
  <si>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</si>
  <si>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</si>
  <si>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</si>
  <si>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</si>
  <si>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</si>
  <si>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</si>
  <si>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</si>
  <si>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</si>
  <si>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</si>
  <si>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</si>
  <si>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</si>
  <si>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</si>
  <si>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</si>
  <si>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</si>
  <si>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</si>
  <si>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</si>
  <si>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</si>
  <si>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</si>
  <si>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</si>
  <si>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</si>
  <si>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</si>
  <si>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</si>
  <si>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</si>
  <si>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</si>
  <si>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</si>
  <si>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</si>
  <si>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</si>
  <si>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</si>
  <si>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</si>
  <si>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</si>
  <si>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</si>
  <si>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</si>
  <si>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</si>
  <si>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</si>
  <si>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</si>
  <si>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</si>
  <si>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</si>
  <si>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</si>
  <si>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</si>
  <si>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</si>
  <si>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</si>
  <si>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</si>
  <si>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</si>
  <si>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</si>
  <si>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</si>
  <si>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</si>
  <si>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</si>
  <si>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</si>
  <si>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</si>
  <si>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</si>
  <si>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</si>
  <si>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</si>
  <si>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</si>
  <si>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</si>
  <si>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</si>
  <si>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</si>
  <si>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</si>
  <si>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</si>
  <si>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</si>
  <si>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</si>
  <si>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</si>
  <si>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</si>
  <si>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</si>
  <si>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</si>
  <si>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</si>
  <si>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</si>
  <si>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</si>
  <si>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</si>
  <si>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</si>
  <si>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</si>
  <si>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</si>
  <si>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</si>
  <si>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</si>
  <si>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</si>
  <si>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</si>
  <si>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</si>
  <si>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</si>
  <si>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</si>
  <si>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</si>
  <si>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</si>
  <si>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</si>
  <si>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</si>
  <si>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</si>
  <si>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</si>
  <si>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</si>
  <si>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</si>
  <si>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</si>
  <si>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</si>
  <si>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</si>
  <si>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</si>
  <si>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</si>
  <si>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</si>
  <si>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</si>
  <si>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</si>
  <si>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</si>
  <si>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</si>
  <si>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</si>
  <si>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</si>
  <si>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</si>
  <si>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</si>
  <si>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</si>
  <si>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</si>
  <si>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</si>
  <si>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</si>
  <si>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</si>
  <si>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</si>
  <si>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</si>
  <si>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</si>
  <si>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</si>
  <si>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</si>
  <si>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</si>
  <si>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</si>
  <si>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</si>
  <si>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</si>
  <si>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</si>
  <si>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</si>
  <si>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</si>
  <si>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</si>
  <si>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</si>
  <si>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</si>
  <si>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</si>
  <si>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</si>
  <si>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</si>
  <si>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</si>
  <si>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</si>
  <si>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</si>
  <si>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</si>
  <si>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</si>
  <si>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</si>
  <si>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</si>
  <si>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</si>
  <si>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</si>
  <si>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</si>
  <si>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</si>
  <si>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</si>
  <si>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</si>
  <si>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</si>
  <si>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</si>
  <si>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</si>
  <si>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</si>
  <si>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</si>
  <si>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</si>
  <si>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</si>
  <si>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</si>
  <si>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</si>
  <si>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</si>
  <si>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</si>
  <si>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</si>
  <si>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</si>
  <si>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</si>
  <si>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</si>
  <si>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</si>
  <si>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</si>
  <si>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</si>
  <si>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</si>
  <si>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</si>
  <si>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</si>
  <si>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</si>
  <si>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</si>
  <si>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</si>
  <si>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</si>
  <si>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</si>
  <si>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</si>
  <si>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</si>
  <si>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</si>
  <si>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</si>
  <si>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</si>
  <si>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</si>
  <si>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</si>
  <si>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</si>
  <si>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</si>
  <si>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</si>
  <si>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</si>
  <si>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</si>
  <si>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</si>
  <si>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</si>
  <si>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</si>
  <si>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</si>
  <si>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</si>
  <si>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</si>
  <si>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</si>
  <si>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</si>
  <si>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</si>
  <si>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</si>
  <si>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</si>
  <si>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</si>
  <si>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</si>
  <si>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</si>
  <si>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</si>
  <si>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</si>
  <si>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</si>
  <si>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</si>
  <si>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</si>
  <si>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</si>
  <si>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</si>
  <si>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</si>
  <si>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</si>
  <si>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</si>
  <si>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</si>
  <si>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</si>
  <si>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</si>
  <si>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</si>
  <si>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</si>
  <si>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</si>
  <si>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</si>
  <si>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</si>
  <si>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</si>
  <si>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</si>
  <si>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</si>
  <si>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</si>
  <si>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</si>
  <si>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</si>
  <si>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</si>
  <si>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</si>
  <si>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</si>
  <si>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</si>
  <si>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</si>
  <si>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</si>
  <si>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</si>
  <si>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</si>
  <si>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</si>
  <si>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</si>
  <si>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</si>
  <si>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</si>
  <si>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</si>
  <si>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</si>
  <si>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</si>
  <si>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</si>
  <si>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</si>
  <si>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</si>
  <si>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</si>
  <si>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</si>
  <si>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</si>
  <si>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</si>
  <si>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</si>
  <si>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</si>
  <si>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</si>
  <si>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</si>
  <si>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</si>
  <si>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</si>
  <si>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</si>
  <si>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</si>
  <si>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</si>
  <si>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</si>
  <si>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</si>
  <si>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</si>
  <si>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</si>
  <si>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</si>
  <si>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</si>
  <si>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</si>
  <si>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</si>
  <si>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</si>
  <si>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</si>
  <si>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</si>
  <si>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</si>
  <si>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</si>
  <si>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</si>
  <si>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</si>
  <si>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</si>
  <si>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</si>
  <si>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</si>
  <si>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</si>
  <si>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</si>
  <si>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</si>
  <si>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</si>
  <si>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</si>
  <si>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</si>
  <si>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</si>
  <si>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</si>
  <si>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</si>
  <si>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</si>
  <si>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</si>
  <si>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</si>
  <si>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</si>
  <si>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</si>
  <si>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</si>
  <si>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</si>
  <si>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</si>
  <si>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</si>
  <si>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</si>
  <si>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</si>
  <si>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</si>
  <si>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</si>
  <si>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</si>
  <si>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</si>
  <si>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</si>
  <si>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</si>
  <si>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</si>
  <si>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</si>
  <si>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</si>
  <si>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</si>
  <si>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</si>
  <si>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</si>
  <si>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</si>
  <si>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</si>
  <si>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</si>
  <si>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</si>
  <si>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</si>
  <si>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</si>
  <si>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</si>
  <si>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</si>
  <si>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</si>
  <si>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</si>
  <si>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</si>
  <si>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</si>
  <si>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</si>
  <si>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</si>
  <si>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</si>
  <si>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</si>
  <si>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</si>
  <si>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</si>
  <si>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</si>
  <si>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</si>
  <si>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</si>
  <si>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</si>
  <si>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</si>
  <si>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</si>
  <si>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</si>
  <si>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</si>
  <si>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</si>
  <si>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</si>
  <si>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</si>
  <si>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</si>
  <si>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</si>
  <si>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</si>
  <si>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</si>
  <si>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</si>
  <si>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</si>
  <si>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</si>
  <si>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</si>
  <si>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</si>
  <si>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</si>
  <si>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</si>
  <si>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</si>
  <si>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</si>
  <si>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</si>
  <si>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</si>
  <si>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</si>
  <si>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</si>
  <si>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</si>
  <si>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</si>
  <si>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</si>
  <si>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</si>
  <si>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</si>
  <si>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</si>
  <si>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</si>
  <si>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</si>
  <si>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</si>
  <si>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</si>
  <si>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</si>
  <si>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</si>
  <si>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</si>
  <si>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</si>
  <si>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</si>
  <si>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</si>
  <si>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</si>
  <si>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</si>
  <si>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</si>
  <si>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</si>
  <si>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</si>
  <si>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</si>
  <si>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</si>
  <si>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</si>
  <si>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</si>
  <si>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</si>
  <si>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</si>
  <si>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</si>
  <si>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</si>
  <si>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</si>
  <si>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</si>
  <si>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</si>
  <si>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</si>
  <si>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</si>
  <si>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</si>
  <si>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</si>
  <si>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</si>
  <si>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</si>
  <si>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</si>
  <si>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</si>
  <si>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</si>
  <si>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</si>
  <si>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</si>
  <si>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</si>
  <si>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</si>
  <si>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</si>
  <si>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</si>
  <si>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</si>
  <si>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</si>
  <si>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</si>
  <si>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</si>
  <si>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</si>
  <si>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</si>
  <si>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</si>
  <si>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</si>
  <si>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</si>
  <si>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</si>
  <si>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</si>
  <si>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</si>
  <si>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</si>
  <si>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</si>
  <si>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</si>
  <si>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</si>
  <si>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</si>
  <si>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</si>
  <si>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</si>
  <si>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</si>
  <si>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</si>
  <si>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</si>
  <si>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</si>
  <si>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</si>
  <si>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</si>
  <si>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</si>
  <si>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</si>
  <si>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</si>
  <si>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</si>
  <si>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</si>
  <si>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</si>
  <si>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</si>
  <si>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</si>
  <si>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</si>
  <si>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</si>
  <si>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</si>
  <si>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</si>
  <si>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</si>
  <si>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</si>
  <si>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</si>
  <si>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</si>
  <si>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</si>
  <si>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</si>
  <si>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</si>
  <si>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</si>
  <si>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</si>
  <si>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</si>
  <si>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</si>
  <si>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</si>
  <si>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</si>
  <si>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</si>
  <si>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</si>
  <si>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</si>
  <si>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</si>
  <si>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</si>
  <si>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</si>
  <si>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</si>
  <si>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</si>
  <si>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</si>
  <si>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</si>
  <si>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</si>
  <si>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</si>
  <si>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</si>
  <si>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</si>
  <si>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</si>
  <si>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</si>
  <si>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</si>
  <si>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</si>
  <si>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</si>
  <si>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</si>
  <si>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</si>
  <si>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</si>
  <si>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</si>
  <si>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</si>
  <si>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</si>
  <si>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</si>
  <si>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</si>
  <si>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</si>
  <si>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</si>
  <si>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</si>
  <si>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</si>
  <si>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</si>
  <si>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</si>
  <si>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</si>
  <si>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</si>
  <si>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</si>
  <si>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</si>
  <si>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</si>
  <si>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</si>
  <si>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</si>
  <si>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</si>
  <si>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</si>
  <si>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</si>
  <si>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</si>
  <si>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</si>
  <si>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</si>
  <si>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</si>
  <si>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</si>
  <si>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</si>
  <si>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</si>
  <si>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</si>
  <si>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</si>
  <si>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</si>
  <si>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</si>
  <si>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</si>
  <si>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</si>
  <si>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</si>
  <si>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</si>
  <si>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</si>
  <si>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</si>
  <si>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</si>
  <si>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</si>
  <si>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</si>
  <si>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</si>
  <si>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</si>
  <si>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</si>
  <si>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</si>
  <si>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</si>
  <si>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</si>
  <si>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</si>
  <si>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</si>
  <si>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</si>
  <si>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</si>
  <si>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</si>
  <si>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</si>
  <si>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</si>
  <si>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</si>
  <si>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</si>
  <si>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</si>
  <si>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</si>
  <si>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</si>
  <si>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</si>
  <si>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</si>
  <si>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</si>
  <si>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</si>
  <si>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</si>
  <si>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</si>
  <si>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</si>
  <si>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</si>
  <si>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</si>
  <si>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</si>
  <si>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</si>
  <si>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</si>
  <si>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</si>
  <si>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</si>
  <si>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</si>
  <si>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</si>
  <si>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</si>
  <si>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</si>
  <si>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</si>
  <si>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</si>
  <si>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</si>
  <si>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</si>
  <si>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</si>
  <si>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</si>
  <si>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</si>
  <si>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</si>
  <si>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</si>
  <si>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</si>
  <si>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</si>
  <si>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</si>
  <si>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</si>
  <si>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</si>
  <si>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</si>
  <si>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</si>
  <si>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</si>
  <si>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</si>
  <si>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</si>
  <si>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</si>
  <si>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</si>
  <si>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</si>
  <si>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</si>
  <si>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</si>
  <si>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</si>
  <si>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</si>
  <si>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</si>
  <si>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</si>
  <si>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</si>
  <si>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</si>
  <si>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</si>
  <si>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</si>
  <si>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</si>
  <si>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</si>
  <si>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</si>
  <si>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</si>
  <si>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</si>
  <si>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</si>
  <si>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</si>
  <si>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</si>
  <si>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</si>
  <si>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</si>
  <si>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</si>
  <si>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</si>
  <si>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</si>
  <si>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</si>
  <si>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</si>
  <si>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</si>
  <si>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</si>
  <si>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</si>
  <si>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</si>
  <si>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</si>
  <si>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</si>
  <si>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</si>
  <si>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</si>
  <si>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</si>
  <si>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</si>
  <si>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</si>
  <si>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</si>
  <si>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</si>
  <si>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</si>
  <si>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</si>
  <si>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</si>
  <si>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</si>
  <si>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</si>
  <si>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</si>
  <si>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</si>
  <si>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</si>
  <si>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</si>
  <si>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</si>
  <si>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</si>
  <si>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</si>
  <si>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</si>
  <si>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</si>
  <si>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</si>
  <si>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</si>
  <si>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</si>
  <si>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</si>
  <si>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</si>
  <si>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</si>
  <si>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</si>
  <si>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</si>
  <si>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</si>
  <si>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</si>
  <si>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</si>
  <si>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</si>
  <si>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</si>
  <si>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</si>
  <si>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</si>
  <si>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</si>
  <si>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</si>
  <si>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</si>
  <si>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</si>
  <si>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</si>
  <si>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</si>
  <si>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</si>
  <si>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</si>
  <si>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</si>
  <si>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</si>
  <si>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</si>
  <si>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</si>
  <si>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</si>
  <si>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</si>
  <si>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</si>
  <si>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</si>
  <si>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</si>
  <si>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</si>
  <si>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</si>
  <si>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</si>
  <si>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</si>
  <si>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</si>
  <si>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</si>
  <si>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</si>
  <si>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</si>
  <si>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</si>
  <si>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</si>
  <si>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</si>
  <si>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</si>
  <si>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</si>
  <si>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</si>
  <si>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</si>
  <si>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</si>
  <si>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</si>
  <si>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</si>
  <si>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</si>
  <si>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</si>
  <si>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</si>
  <si>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</si>
  <si>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</si>
  <si>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</si>
  <si>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</si>
  <si>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</si>
  <si>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</si>
  <si>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</si>
  <si>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</si>
  <si>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</si>
  <si>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</si>
  <si>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</si>
  <si>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</si>
  <si>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</si>
  <si>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</si>
  <si>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</si>
  <si>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</si>
  <si>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</si>
  <si>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</si>
  <si>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</si>
  <si>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</si>
  <si>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</si>
  <si>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</si>
  <si>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</si>
  <si>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</si>
  <si>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</si>
  <si>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</si>
  <si>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</si>
  <si>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</si>
  <si>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</si>
  <si>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</si>
  <si>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</si>
  <si>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</si>
  <si>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</si>
  <si>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</si>
  <si>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</si>
  <si>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</si>
  <si>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</si>
  <si>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</si>
  <si>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</si>
  <si>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</si>
  <si>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</si>
  <si>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</si>
  <si>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</si>
  <si>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</si>
  <si>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</si>
  <si>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</si>
  <si>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</si>
  <si>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</si>
  <si>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</si>
  <si>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</si>
  <si>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</si>
  <si>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</si>
  <si>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</si>
  <si>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</si>
  <si>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</si>
  <si>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</si>
  <si>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</si>
  <si>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</si>
  <si>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</si>
  <si>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</si>
  <si>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</si>
  <si>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</si>
  <si>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</si>
  <si>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</si>
  <si>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</si>
  <si>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</si>
  <si>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</si>
  <si>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</si>
  <si>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</si>
  <si>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</si>
  <si>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</si>
  <si>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</si>
  <si>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</si>
  <si>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</si>
  <si>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</si>
  <si>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</si>
  <si>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</si>
  <si>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</si>
  <si>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</si>
  <si>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</si>
  <si>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</si>
  <si>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</si>
  <si>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</si>
  <si>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</si>
  <si>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</si>
  <si>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</si>
  <si>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</si>
  <si>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</si>
  <si>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</si>
  <si>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</si>
  <si>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</si>
  <si>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</si>
  <si>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</si>
  <si>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</si>
  <si>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</si>
  <si>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</si>
  <si>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</si>
  <si>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</si>
  <si>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</si>
  <si>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</si>
  <si>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</si>
  <si>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</si>
  <si>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</si>
  <si>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</si>
  <si>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</si>
  <si>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</si>
  <si>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</si>
  <si>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</si>
  <si>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</si>
  <si>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</si>
  <si>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</si>
  <si>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</si>
  <si>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</si>
  <si>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</si>
  <si>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</si>
  <si>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</si>
  <si>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</si>
  <si>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</si>
  <si>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</si>
  <si>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</si>
  <si>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</si>
  <si>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</si>
  <si>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</si>
  <si>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</si>
  <si>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</si>
  <si>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</si>
  <si>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</si>
  <si>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</si>
  <si>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</si>
  <si>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</si>
  <si>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</si>
  <si>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</si>
  <si>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</si>
  <si>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</si>
  <si>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</si>
  <si>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</si>
  <si>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</si>
  <si>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</si>
  <si>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</si>
  <si>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</si>
  <si>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</si>
  <si>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</si>
  <si>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</si>
  <si>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</si>
  <si>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</si>
  <si>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</si>
  <si>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</si>
  <si>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</si>
  <si>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</si>
  <si>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</si>
  <si>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</si>
  <si>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</si>
  <si>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</si>
  <si>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</si>
  <si>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</si>
  <si>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</si>
  <si>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</si>
  <si>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</si>
  <si>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</si>
  <si>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</si>
  <si>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</si>
  <si>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</si>
  <si>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</si>
  <si>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</si>
  <si>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</si>
  <si>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</si>
  <si>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</si>
  <si>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</si>
  <si>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</si>
  <si>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</si>
  <si>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</si>
  <si>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</si>
  <si>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</si>
  <si>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</si>
  <si>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</si>
  <si>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</si>
  <si>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</si>
  <si>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</si>
  <si>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</si>
  <si>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</si>
  <si>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</si>
  <si>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</si>
  <si>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</si>
  <si>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</si>
  <si>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</si>
  <si>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</si>
  <si>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</si>
  <si>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</si>
  <si>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</si>
  <si>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</si>
  <si>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</si>
  <si>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</si>
  <si>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</si>
  <si>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</si>
  <si>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</si>
  <si>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</si>
  <si>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</si>
  <si>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</si>
  <si>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</si>
  <si>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</si>
  <si>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</si>
  <si>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</si>
  <si>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</si>
  <si>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</si>
  <si>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</si>
  <si>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</si>
  <si>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</si>
  <si>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</si>
  <si>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</si>
  <si>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</si>
  <si>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</si>
  <si>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</si>
  <si>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</si>
  <si>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</si>
  <si>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</si>
  <si>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</si>
  <si>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</si>
  <si>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</si>
  <si>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</si>
  <si>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</si>
  <si>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</si>
  <si>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</si>
  <si>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</si>
  <si>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</si>
  <si>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</si>
  <si>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</si>
  <si>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</si>
  <si>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</si>
  <si>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</si>
  <si>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</si>
  <si>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</si>
  <si>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</si>
  <si>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</si>
  <si>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</si>
  <si>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</si>
  <si>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</si>
  <si>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</si>
  <si>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</si>
  <si>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</si>
  <si>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</si>
  <si>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</si>
  <si>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</si>
  <si>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</si>
  <si>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</si>
  <si>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</si>
  <si>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</si>
  <si>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</si>
  <si>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</si>
  <si>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</si>
  <si>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</si>
  <si>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</si>
  <si>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</si>
  <si>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</si>
  <si>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</si>
  <si>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</si>
  <si>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</si>
  <si>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</si>
  <si>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</si>
  <si>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</si>
  <si>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</si>
  <si>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</si>
  <si>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</si>
  <si>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</si>
  <si>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</si>
  <si>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</si>
  <si>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</si>
  <si>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</si>
  <si>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</si>
  <si>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</si>
  <si>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</si>
  <si>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</si>
  <si>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</si>
  <si>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</si>
  <si>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</si>
  <si>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</si>
  <si>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</si>
  <si>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</si>
  <si>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</si>
  <si>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</si>
  <si>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</si>
  <si>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</si>
  <si>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</si>
  <si>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</si>
  <si>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</si>
  <si>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</si>
  <si>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</si>
  <si>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</si>
  <si>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</si>
  <si>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</si>
  <si>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</si>
  <si>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</si>
  <si>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</si>
  <si>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</si>
  <si>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</si>
  <si>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</si>
  <si>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</si>
  <si>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</si>
  <si>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</si>
  <si>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</si>
  <si>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</si>
  <si>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</si>
  <si>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</si>
  <si>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</si>
  <si>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</si>
  <si>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</si>
  <si>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</si>
  <si>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</si>
  <si>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</si>
  <si>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</si>
  <si>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</si>
  <si>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</si>
  <si>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</si>
  <si>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</si>
  <si>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</si>
  <si>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</si>
  <si>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</si>
  <si>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</si>
  <si>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</si>
  <si>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</si>
  <si>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</si>
  <si>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</si>
  <si>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</si>
  <si>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</si>
  <si>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</si>
  <si>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</si>
  <si>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</si>
  <si>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</si>
  <si>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</si>
  <si>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</si>
  <si>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</si>
  <si>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</si>
  <si>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</si>
  <si>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</si>
  <si>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</si>
  <si>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</si>
  <si>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</si>
  <si>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</si>
  <si>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</si>
  <si>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</si>
  <si>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</si>
  <si>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</si>
  <si>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</si>
  <si>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</si>
  <si>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</si>
  <si>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</si>
  <si>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</si>
  <si>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</si>
  <si>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</si>
  <si>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</si>
  <si>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</si>
  <si>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</si>
  <si>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</si>
  <si>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</si>
  <si>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</si>
  <si>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</si>
  <si>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</si>
  <si>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</si>
  <si>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</si>
  <si>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</si>
  <si>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</si>
  <si>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</si>
  <si>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</si>
  <si>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</si>
  <si>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</si>
  <si>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</si>
  <si>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</si>
  <si>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</si>
  <si>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</si>
  <si>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</si>
  <si>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</si>
  <si>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</si>
  <si>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</si>
  <si>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</si>
  <si>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</si>
  <si>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</si>
  <si>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</si>
  <si>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</si>
  <si>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</si>
  <si>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</si>
  <si>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</si>
  <si>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</si>
  <si>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</si>
  <si>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</si>
  <si>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</si>
  <si>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</si>
  <si>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</si>
  <si>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</si>
  <si>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</si>
  <si>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</si>
  <si>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</si>
  <si>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</si>
  <si>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</si>
  <si>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</si>
  <si>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</si>
  <si>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</si>
  <si>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</si>
  <si>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</si>
  <si>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</si>
  <si>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</si>
  <si>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</si>
  <si>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</si>
  <si>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</si>
  <si>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</si>
  <si>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</si>
  <si>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</si>
  <si>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</si>
  <si>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</si>
  <si>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</si>
  <si>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</si>
  <si>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</si>
  <si>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</si>
  <si>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</si>
  <si>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</si>
  <si>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</si>
  <si>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</si>
  <si>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</si>
  <si>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</si>
  <si>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</si>
  <si>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</si>
  <si>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</si>
  <si>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</si>
  <si>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</si>
  <si>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</si>
  <si>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</si>
  <si>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</si>
  <si>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</si>
  <si>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</si>
  <si>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</si>
  <si>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</si>
  <si>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</si>
  <si>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</si>
  <si>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</si>
  <si>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</si>
  <si>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</si>
  <si>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</si>
  <si>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</si>
  <si>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</si>
  <si>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</si>
  <si>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</si>
  <si>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</si>
  <si>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</si>
  <si>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</si>
  <si>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</si>
  <si>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</si>
  <si>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</si>
  <si>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</si>
  <si>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</si>
  <si>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</si>
  <si>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</si>
  <si>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</si>
  <si>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</si>
  <si>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</si>
  <si>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</si>
  <si>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</si>
  <si>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</si>
  <si>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</si>
  <si>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</si>
  <si>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</si>
  <si>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</si>
  <si>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</si>
  <si>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</si>
  <si>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</si>
  <si>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</si>
  <si>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</si>
  <si>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</si>
  <si>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</si>
  <si>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</si>
  <si>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</si>
  <si>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</si>
  <si>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</si>
  <si>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</si>
  <si>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</si>
  <si>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</si>
  <si>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</si>
  <si>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</si>
  <si>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</si>
  <si>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</si>
  <si>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</si>
  <si>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</si>
  <si>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</si>
  <si>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</si>
  <si>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</si>
  <si>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</si>
  <si>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</si>
  <si>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</si>
  <si>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</si>
  <si>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</si>
  <si>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</si>
  <si>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</si>
  <si>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</si>
  <si>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</si>
  <si>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</si>
  <si>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</si>
  <si>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</si>
  <si>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</si>
  <si>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</si>
  <si>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</si>
  <si>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</si>
  <si>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</si>
  <si>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</si>
  <si>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</si>
  <si>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</si>
  <si>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</si>
  <si>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</si>
  <si>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</si>
  <si>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</si>
  <si>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</si>
  <si>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</si>
  <si>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</si>
  <si>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</si>
  <si>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</si>
  <si>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</si>
  <si>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</si>
  <si>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</si>
  <si>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</si>
  <si>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</si>
  <si>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</si>
  <si>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</si>
  <si>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</si>
  <si>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</si>
  <si>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</si>
  <si>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</si>
  <si>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</si>
  <si>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</si>
  <si>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</si>
  <si>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</si>
  <si>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</si>
  <si>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</si>
  <si>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</si>
  <si>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</si>
  <si>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</si>
  <si>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</si>
  <si>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</si>
  <si>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</si>
  <si>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</si>
  <si>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</si>
  <si>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</si>
  <si>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</si>
  <si>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</si>
  <si>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</si>
  <si>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</si>
  <si>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</si>
  <si>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</si>
  <si>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</si>
  <si>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</si>
  <si>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</si>
  <si>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</si>
  <si>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</si>
  <si>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</si>
  <si>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</si>
  <si>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</si>
  <si>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</si>
  <si>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</si>
  <si>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</si>
  <si>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</si>
  <si>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</si>
  <si>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</si>
  <si>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</si>
  <si>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</si>
  <si>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</si>
  <si>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</si>
  <si>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</si>
  <si>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</si>
  <si>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</si>
  <si>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</si>
  <si>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</si>
  <si>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</si>
  <si>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</si>
  <si>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</si>
  <si>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</si>
  <si>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</si>
  <si>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</si>
  <si>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</si>
  <si>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</si>
  <si>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</si>
  <si>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</si>
  <si>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</si>
  <si>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</si>
  <si>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</si>
  <si>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</si>
  <si>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</si>
  <si>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</si>
  <si>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</si>
  <si>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</si>
  <si>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</si>
  <si>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</si>
  <si>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</si>
  <si>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</si>
  <si>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</si>
  <si>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</si>
  <si>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</si>
  <si>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</si>
  <si>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</si>
  <si>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</si>
  <si>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</si>
  <si>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</si>
  <si>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</si>
  <si>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</si>
  <si>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</si>
  <si>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</si>
  <si>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</si>
  <si>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</si>
  <si>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</si>
  <si>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</si>
  <si>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</si>
  <si>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</si>
  <si>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</si>
  <si>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</si>
  <si>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</si>
  <si>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</si>
  <si>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</si>
  <si>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</si>
  <si>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</si>
  <si>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</si>
  <si>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</si>
  <si>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</si>
  <si>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</si>
  <si>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</si>
  <si>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</si>
  <si>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</si>
  <si>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</si>
  <si>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</si>
  <si>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</si>
  <si>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</si>
  <si>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</si>
  <si>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</si>
  <si>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</si>
  <si>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</si>
  <si>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</si>
  <si>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</si>
  <si>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</si>
  <si>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</si>
  <si>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</si>
  <si>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</si>
  <si>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</si>
  <si>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</si>
  <si>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</si>
  <si>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</si>
  <si>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</si>
  <si>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</si>
  <si>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</si>
  <si>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</si>
  <si>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</si>
  <si>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</si>
  <si>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</si>
  <si>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</si>
  <si>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</si>
  <si>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</si>
  <si>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</si>
  <si>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</si>
  <si>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</si>
  <si>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</si>
  <si>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</si>
  <si>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</si>
  <si>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</si>
  <si>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</si>
  <si>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</si>
  <si>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</si>
  <si>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</si>
  <si>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</si>
  <si>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</si>
  <si>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</si>
  <si>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</si>
  <si>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</si>
  <si>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</si>
  <si>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</si>
  <si>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</si>
  <si>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</si>
  <si>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</si>
  <si>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</si>
  <si>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</si>
  <si>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</si>
  <si>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</si>
  <si>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</si>
  <si>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</si>
  <si>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</si>
  <si>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</si>
  <si>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</si>
  <si>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</si>
  <si>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</si>
  <si>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</si>
  <si>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</si>
  <si>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</si>
  <si>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</si>
  <si>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</si>
  <si>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</si>
  <si>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</si>
  <si>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</si>
  <si>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</si>
  <si>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</si>
  <si>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</si>
  <si>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</si>
  <si>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</si>
  <si>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</si>
  <si>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</si>
  <si>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</si>
  <si>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</si>
  <si>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</si>
  <si>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</si>
  <si>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</si>
  <si>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</si>
  <si>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</si>
  <si>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</si>
  <si>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</si>
  <si>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</si>
  <si>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</si>
  <si>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</si>
  <si>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</si>
  <si>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</si>
  <si>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</si>
  <si>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</si>
  <si>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</si>
  <si>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</si>
  <si>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</si>
  <si>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</si>
  <si>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</si>
  <si>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</si>
  <si>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</si>
  <si>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</si>
  <si>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</si>
  <si>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</si>
  <si>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</si>
  <si>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</si>
  <si>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</si>
  <si>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</si>
  <si>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</si>
  <si>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</si>
  <si>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</si>
  <si>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</si>
  <si>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</si>
  <si>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</si>
  <si>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</si>
  <si>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</si>
  <si>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</si>
  <si>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</si>
  <si>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</si>
  <si>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</si>
  <si>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</si>
  <si>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</si>
  <si>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</si>
  <si>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</si>
  <si>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</si>
  <si>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</si>
  <si>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</si>
  <si>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</si>
  <si>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</si>
  <si>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</si>
  <si>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</si>
  <si>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</si>
  <si>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</si>
  <si>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</si>
  <si>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</si>
  <si>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</si>
  <si>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</si>
  <si>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</si>
  <si>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</si>
  <si>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</si>
  <si>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</si>
  <si>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</si>
  <si>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</si>
  <si>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</si>
  <si>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</si>
  <si>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</si>
  <si>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</si>
  <si>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</si>
  <si>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</si>
  <si>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</si>
  <si>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</si>
  <si>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</si>
  <si>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</si>
  <si>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</si>
  <si>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</si>
  <si>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</si>
  <si>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</si>
  <si>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</si>
  <si>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</si>
  <si>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</si>
  <si>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</si>
  <si>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</si>
  <si>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</si>
  <si>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</si>
  <si>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</si>
  <si>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</si>
  <si>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</si>
  <si>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</si>
  <si>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</si>
  <si>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</si>
  <si>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</si>
  <si>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</si>
  <si>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</si>
  <si>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</si>
  <si>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</si>
  <si>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</si>
  <si>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</si>
  <si>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</si>
  <si>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</si>
  <si>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</si>
  <si>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</si>
  <si>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</si>
  <si>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</si>
  <si>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</si>
  <si>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</si>
  <si>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</si>
  <si>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</si>
  <si>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</si>
  <si>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</si>
  <si>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</si>
  <si>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</si>
  <si>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</si>
  <si>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</si>
  <si>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</si>
  <si>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</si>
  <si>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</si>
  <si>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</si>
  <si>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</si>
  <si>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</si>
  <si>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</si>
  <si>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</si>
  <si>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</si>
  <si>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</si>
  <si>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</si>
  <si>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</si>
  <si>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</si>
  <si>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</si>
  <si>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</si>
  <si>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</si>
  <si>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</si>
  <si>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</si>
  <si>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</si>
  <si>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</si>
  <si>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</si>
  <si>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</si>
  <si>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</si>
  <si>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</si>
  <si>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</si>
  <si>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</si>
  <si>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</si>
  <si>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</si>
  <si>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</si>
  <si>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</si>
  <si>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</si>
  <si>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</si>
  <si>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</si>
  <si>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</si>
  <si>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</si>
  <si>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</si>
  <si>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</si>
  <si>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</si>
  <si>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</si>
  <si>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</si>
  <si>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</si>
  <si>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</si>
  <si>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</si>
  <si>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</si>
  <si>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</si>
  <si>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</si>
  <si>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</si>
  <si>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</si>
  <si>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</si>
  <si>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</si>
  <si>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</si>
  <si>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</si>
  <si>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</si>
  <si>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</si>
  <si>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</si>
  <si>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</si>
  <si>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</si>
  <si>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</si>
  <si>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</si>
  <si>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</si>
  <si>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</si>
  <si>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</si>
  <si>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</si>
  <si>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</si>
  <si>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</si>
  <si>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</si>
  <si>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</si>
  <si>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</si>
  <si>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</si>
  <si>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</si>
  <si>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</si>
  <si>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</si>
  <si>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</si>
  <si>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</si>
  <si>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</si>
  <si>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</si>
  <si>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</si>
  <si>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</si>
  <si>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</si>
  <si>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</si>
  <si>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</si>
  <si>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</si>
  <si>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</si>
  <si>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</si>
  <si>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</si>
  <si>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</si>
  <si>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</si>
  <si>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</si>
  <si>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</si>
  <si>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</si>
  <si>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</si>
  <si>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</si>
  <si>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</si>
  <si>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</si>
  <si>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</si>
  <si>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</si>
  <si>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</si>
  <si>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</si>
  <si>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</si>
  <si>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</si>
  <si>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</si>
  <si>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</si>
  <si>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</si>
  <si>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</si>
  <si>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</si>
  <si>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</si>
  <si>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</si>
  <si>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</si>
  <si>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</si>
  <si>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</si>
  <si>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</si>
  <si>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</si>
  <si>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</si>
  <si>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</si>
  <si>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</si>
  <si>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</si>
  <si>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</si>
  <si>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</si>
  <si>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</si>
  <si>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</si>
  <si>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</si>
  <si>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</si>
  <si>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</si>
  <si>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</si>
  <si>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</si>
  <si>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</si>
  <si>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</si>
  <si>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</si>
  <si>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</si>
  <si>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</si>
  <si>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</si>
  <si>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</si>
  <si>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</si>
  <si>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</si>
  <si>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</si>
  <si>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</si>
  <si>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</si>
  <si>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</si>
  <si>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</si>
  <si>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</si>
  <si>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</si>
  <si>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</si>
  <si>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</si>
  <si>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</si>
  <si>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</si>
  <si>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</si>
  <si>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</si>
  <si>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</si>
  <si>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</si>
  <si>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</si>
  <si>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</si>
  <si>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</si>
  <si>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</si>
  <si>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</si>
  <si>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</si>
  <si>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</si>
  <si>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</si>
  <si>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</si>
  <si>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</si>
  <si>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</si>
  <si>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</si>
  <si>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</si>
  <si>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</si>
  <si>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</si>
  <si>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</si>
  <si>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</si>
  <si>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</si>
  <si>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</si>
  <si>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</si>
  <si>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</si>
  <si>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</si>
  <si>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</si>
  <si>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</si>
  <si>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</si>
  <si>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</si>
  <si>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</si>
  <si>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</si>
  <si>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</si>
  <si>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</si>
  <si>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</si>
  <si>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</si>
  <si>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</si>
  <si>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</si>
  <si>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</si>
  <si>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</si>
  <si>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</si>
  <si>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</si>
  <si>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</si>
  <si>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</si>
  <si>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</si>
  <si>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</si>
  <si>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</si>
  <si>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</si>
  <si>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</si>
  <si>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</si>
  <si>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</si>
  <si>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</si>
  <si>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</si>
  <si>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</si>
  <si>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</si>
  <si>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</si>
  <si>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</si>
  <si>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</si>
  <si>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</si>
  <si>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</si>
  <si>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</si>
  <si>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</si>
  <si>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</si>
  <si>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</si>
  <si>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</si>
  <si>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</si>
  <si>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</si>
  <si>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</si>
  <si>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</si>
  <si>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</si>
  <si>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</si>
  <si>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</si>
  <si>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</si>
  <si>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</si>
  <si>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</si>
  <si>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</si>
  <si>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</si>
  <si>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</si>
  <si>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</si>
  <si>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</si>
  <si>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</si>
  <si>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</si>
  <si>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</si>
  <si>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</si>
  <si>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</si>
  <si>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</si>
  <si>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</si>
  <si>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</si>
  <si>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</si>
  <si>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</si>
  <si>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</si>
  <si>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</si>
  <si>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</si>
  <si>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</si>
  <si>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</si>
  <si>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</si>
  <si>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</si>
  <si>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</si>
  <si>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</si>
  <si>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</si>
  <si>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</si>
  <si>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</si>
  <si>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</si>
  <si>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</si>
  <si>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</si>
  <si>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</si>
  <si>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</si>
  <si>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</si>
  <si>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</si>
  <si>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</si>
  <si>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</si>
  <si>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</si>
  <si>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</si>
  <si>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</si>
  <si>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</si>
  <si>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</si>
  <si>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</si>
  <si>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</si>
  <si>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</si>
  <si>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</si>
  <si>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</si>
  <si>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</si>
  <si>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</si>
  <si>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</si>
  <si>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</si>
  <si>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</si>
  <si>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</si>
  <si>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</si>
  <si>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</si>
  <si>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</si>
  <si>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</si>
  <si>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</si>
  <si>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</si>
  <si>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</si>
  <si>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</si>
  <si>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</si>
  <si>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</si>
  <si>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</si>
  <si>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</si>
  <si>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</si>
  <si>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</si>
  <si>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</si>
  <si>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</si>
  <si>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</si>
  <si>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</si>
  <si>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</si>
  <si>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</si>
  <si>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</si>
  <si>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</si>
  <si>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</si>
  <si>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</si>
  <si>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</si>
  <si>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</si>
  <si>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</si>
  <si>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</si>
  <si>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</si>
  <si>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</si>
  <si>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</si>
  <si>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</si>
  <si>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</si>
  <si>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</si>
  <si>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</si>
  <si>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</si>
  <si>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</si>
  <si>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</si>
  <si>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</si>
  <si>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</si>
  <si>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</si>
  <si>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</si>
  <si>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</si>
  <si>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</si>
  <si>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</si>
  <si>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</si>
  <si>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</si>
  <si>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</si>
  <si>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</si>
  <si>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</si>
  <si>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</si>
  <si>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</si>
  <si>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</si>
  <si>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</si>
  <si>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</si>
  <si>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</si>
  <si>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</si>
  <si>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</si>
  <si>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</si>
  <si>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</si>
  <si>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</si>
  <si>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</si>
  <si>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</si>
  <si>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</si>
  <si>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</si>
  <si>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</si>
  <si>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</si>
  <si>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</si>
  <si>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</si>
  <si>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</si>
  <si>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</si>
  <si>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</si>
  <si>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</si>
  <si>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</si>
  <si>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</si>
  <si>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</si>
  <si>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</si>
  <si>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</si>
  <si>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</si>
  <si>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</si>
  <si>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</si>
  <si>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</si>
  <si>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</si>
  <si>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</si>
  <si>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</si>
  <si>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</si>
  <si>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</si>
  <si>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</si>
  <si>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</si>
  <si>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</si>
  <si>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</si>
  <si>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</si>
  <si>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</si>
  <si>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</si>
  <si>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</si>
  <si>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</si>
  <si>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</si>
  <si>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</si>
  <si>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</si>
  <si>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</si>
  <si>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</si>
  <si>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</si>
  <si>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</si>
  <si>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</si>
  <si>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</si>
  <si>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</si>
  <si>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</si>
  <si>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</si>
  <si>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</si>
  <si>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</si>
  <si>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</si>
  <si>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</si>
  <si>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</si>
  <si>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</si>
  <si>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</si>
  <si>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</si>
  <si>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</si>
  <si>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</si>
  <si>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</si>
  <si>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</si>
  <si>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</si>
  <si>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</si>
  <si>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</si>
  <si>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</si>
  <si>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</si>
  <si>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</si>
  <si>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</si>
  <si>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</si>
  <si>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</si>
  <si>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</si>
  <si>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</si>
  <si>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</si>
  <si>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</si>
  <si>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</si>
  <si>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</si>
  <si>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</si>
  <si>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</si>
  <si>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</si>
  <si>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</si>
  <si>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</si>
  <si>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</si>
  <si>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</si>
  <si>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</si>
  <si>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</si>
  <si>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</si>
  <si>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</si>
  <si>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</si>
  <si>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</si>
  <si>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</si>
  <si>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</si>
  <si>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</si>
  <si>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</si>
  <si>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</si>
  <si>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</si>
  <si>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</si>
  <si>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</si>
  <si>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</si>
  <si>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</si>
  <si>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</si>
  <si>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</si>
  <si>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</si>
  <si>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</si>
  <si>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</si>
  <si>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</si>
  <si>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</si>
  <si>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</si>
  <si>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</si>
  <si>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</si>
  <si>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</si>
  <si>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</si>
  <si>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</si>
  <si>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</si>
  <si>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</si>
  <si>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</si>
  <si>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</si>
  <si>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</si>
  <si>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</si>
  <si>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</si>
  <si>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</si>
  <si>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</si>
  <si>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</si>
  <si>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</si>
  <si>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</si>
  <si>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</si>
  <si>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</si>
  <si>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</si>
  <si>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</si>
  <si>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</si>
  <si>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</si>
  <si>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</si>
  <si>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</si>
  <si>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</si>
  <si>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</si>
  <si>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</si>
  <si>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</si>
  <si>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</si>
  <si>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</si>
  <si>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</si>
  <si>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</si>
  <si>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</si>
  <si>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</si>
  <si>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</si>
  <si>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</si>
  <si>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</si>
  <si>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</si>
  <si>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</si>
  <si>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</si>
  <si>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</si>
  <si>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</si>
  <si>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</si>
  <si>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</si>
  <si>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</si>
  <si>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</si>
  <si>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</si>
  <si>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</si>
  <si>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</si>
  <si>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</si>
  <si>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</si>
  <si>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</si>
  <si>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</si>
  <si>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</si>
  <si>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</si>
  <si>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</si>
  <si>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</si>
  <si>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</si>
  <si>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</si>
  <si>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</si>
  <si>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</si>
  <si>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</si>
  <si>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</si>
  <si>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</si>
  <si>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</si>
  <si>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</si>
  <si>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</si>
  <si>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</si>
  <si>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</si>
  <si>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</si>
  <si>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</si>
  <si>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</si>
  <si>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</si>
  <si>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</si>
  <si>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</si>
  <si>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</si>
  <si>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</si>
  <si>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</si>
  <si>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</si>
  <si>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</si>
  <si>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</si>
  <si>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</si>
  <si>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</si>
  <si>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</si>
  <si>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</si>
  <si>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</si>
  <si>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</si>
  <si>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</si>
  <si>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</si>
  <si>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</si>
  <si>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</si>
  <si>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</si>
  <si>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</si>
  <si>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</si>
  <si>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</si>
  <si>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</si>
  <si>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</si>
  <si>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</si>
  <si>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</si>
  <si>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</si>
  <si>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</si>
  <si>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</si>
  <si>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</si>
  <si>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</si>
  <si>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</si>
  <si>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</si>
  <si>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</si>
  <si>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</si>
  <si>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</si>
  <si>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</si>
  <si>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</si>
  <si>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</si>
  <si>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</si>
  <si>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</si>
  <si>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</si>
  <si>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</si>
  <si>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</si>
  <si>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</si>
  <si>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</si>
  <si>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</si>
  <si>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</si>
  <si>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</si>
  <si>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</si>
  <si>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</si>
  <si>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</si>
  <si>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</si>
  <si>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</si>
  <si>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</si>
  <si>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</si>
  <si>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</si>
  <si>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</si>
  <si>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</si>
  <si>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</si>
  <si>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</si>
  <si>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</si>
  <si>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</si>
  <si>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</si>
  <si>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</si>
  <si>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</si>
  <si>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</si>
  <si>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</si>
  <si>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</si>
  <si>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</si>
  <si>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</si>
  <si>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</si>
  <si>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</si>
  <si>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</si>
  <si>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</si>
  <si>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</si>
  <si>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</si>
  <si>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</si>
  <si>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</si>
  <si>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</si>
  <si>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</si>
  <si>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</si>
  <si>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</si>
  <si>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</si>
  <si>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</si>
  <si>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</si>
  <si>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</si>
  <si>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</si>
  <si>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</si>
  <si>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</si>
  <si>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</si>
  <si>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</si>
  <si>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</si>
  <si>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</si>
  <si>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</si>
  <si>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</si>
  <si>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</si>
  <si>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</si>
  <si>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</si>
  <si>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</si>
  <si>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</si>
  <si>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</si>
  <si>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</si>
  <si>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</si>
  <si>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</si>
  <si>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</si>
  <si>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</si>
  <si>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</si>
  <si>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</si>
  <si>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</si>
  <si>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</si>
  <si>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</si>
  <si>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</si>
  <si>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</si>
  <si>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</si>
  <si>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</si>
  <si>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</si>
  <si>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</si>
  <si>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</si>
  <si>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</si>
  <si>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</si>
  <si>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</si>
  <si>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</si>
  <si>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</si>
  <si>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</si>
  <si>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</si>
  <si>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</si>
  <si>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</si>
  <si>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</si>
  <si>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</si>
  <si>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</si>
  <si>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</si>
  <si>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</si>
  <si>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</si>
  <si>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</si>
  <si>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</si>
  <si>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</si>
  <si>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</si>
  <si>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</si>
  <si>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</si>
  <si>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</si>
  <si>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</si>
  <si>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</si>
  <si>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</si>
  <si>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</si>
  <si>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</si>
  <si>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</si>
  <si>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</si>
  <si>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</si>
  <si>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</si>
  <si>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</si>
  <si>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</si>
  <si>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</si>
  <si>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</si>
  <si>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</si>
  <si>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</si>
  <si>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</si>
  <si>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</si>
  <si>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</si>
  <si>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</si>
  <si>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</si>
  <si>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</si>
  <si>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</si>
  <si>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</si>
  <si>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</si>
  <si>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</si>
  <si>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</si>
  <si>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</si>
  <si>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</si>
  <si>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</si>
  <si>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</si>
  <si>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</si>
  <si>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</si>
  <si>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</si>
  <si>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</si>
  <si>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</si>
  <si>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</si>
  <si>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</si>
  <si>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</si>
  <si>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</si>
  <si>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</si>
  <si>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</si>
  <si>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</si>
  <si>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</si>
  <si>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</si>
  <si>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</si>
  <si>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</si>
  <si>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</si>
  <si>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</si>
  <si>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</si>
  <si>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</si>
  <si>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</si>
  <si>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</si>
  <si>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</si>
  <si>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</si>
  <si>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</si>
  <si>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</si>
  <si>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</si>
  <si>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</si>
  <si>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</si>
  <si>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</si>
  <si>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</si>
  <si>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</si>
  <si>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</si>
  <si>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</si>
  <si>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</si>
  <si>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</si>
  <si>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</si>
  <si>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</si>
  <si>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</si>
  <si>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</si>
  <si>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</si>
  <si>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</si>
  <si>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</si>
  <si>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</si>
  <si>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</si>
  <si>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</si>
  <si>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</si>
  <si>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</si>
  <si>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</si>
  <si>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</si>
  <si>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</si>
  <si>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</si>
  <si>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</si>
  <si>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</si>
  <si>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</si>
  <si>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</si>
  <si>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</si>
  <si>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</si>
  <si>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</si>
  <si>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</si>
  <si>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</si>
  <si>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</si>
  <si>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</si>
  <si>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</si>
  <si>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</si>
  <si>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</si>
  <si>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</si>
  <si>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</si>
  <si>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</si>
  <si>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</si>
  <si>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</si>
  <si>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</si>
  <si>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</si>
  <si>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</si>
  <si>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</si>
  <si>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</si>
  <si>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</si>
  <si>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</si>
  <si>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</si>
  <si>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</si>
  <si>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</si>
  <si>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</si>
  <si>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</si>
  <si>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</si>
  <si>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</si>
  <si>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</si>
  <si>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</si>
  <si>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</si>
  <si>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</si>
  <si>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</si>
  <si>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</si>
  <si>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</si>
  <si>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</si>
  <si>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</si>
  <si>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</si>
  <si>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</si>
  <si>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</si>
  <si>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</si>
  <si>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</si>
  <si>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</si>
  <si>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</si>
  <si>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</si>
  <si>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</si>
  <si>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</si>
  <si>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</si>
  <si>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</si>
  <si>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</si>
  <si>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</si>
  <si>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</si>
  <si>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</si>
  <si>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</si>
  <si>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</si>
  <si>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</si>
  <si>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</si>
  <si>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</si>
  <si>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</si>
  <si>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</si>
  <si>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</si>
  <si>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</si>
  <si>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</si>
  <si>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</si>
  <si>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</si>
  <si>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</si>
  <si>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</si>
  <si>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</si>
  <si>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</si>
  <si>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</si>
  <si>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</si>
  <si>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</si>
  <si>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</si>
  <si>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</si>
  <si>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</si>
  <si>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</si>
  <si>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</si>
  <si>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</si>
  <si>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</si>
  <si>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</si>
  <si>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</si>
  <si>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</si>
  <si>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</si>
  <si>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</si>
  <si>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</si>
  <si>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</si>
  <si>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</si>
  <si>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</si>
  <si>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</si>
  <si>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</si>
  <si>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</si>
  <si>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</si>
  <si>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</si>
  <si>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</si>
  <si>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</si>
  <si>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</si>
  <si>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</si>
  <si>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</si>
  <si>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</si>
  <si>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</si>
  <si>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</si>
  <si>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</si>
  <si>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</si>
  <si>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</si>
  <si>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</si>
  <si>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</si>
  <si>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</si>
  <si>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</si>
  <si>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</si>
  <si>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</si>
  <si>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</si>
  <si>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</si>
  <si>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</si>
  <si>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</si>
  <si>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</si>
  <si>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</si>
  <si>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</si>
  <si>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</si>
  <si>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</si>
  <si>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</si>
  <si>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</si>
  <si>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</si>
  <si>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</si>
  <si>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</si>
  <si>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</si>
  <si>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</si>
  <si>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</si>
  <si>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</si>
  <si>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</si>
  <si>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</si>
  <si>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</si>
  <si>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</si>
  <si>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</si>
  <si>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</si>
  <si>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</si>
  <si>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</si>
  <si>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</si>
  <si>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</si>
  <si>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</si>
  <si>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</si>
  <si>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</si>
  <si>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</si>
  <si>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</si>
  <si>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</si>
  <si>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</si>
  <si>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</si>
  <si>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</si>
  <si>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</si>
  <si>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</si>
  <si>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</si>
  <si>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</si>
  <si>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</si>
  <si>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</si>
  <si>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</si>
  <si>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</si>
  <si>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</si>
  <si>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</si>
  <si>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</si>
  <si>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</si>
  <si>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</si>
  <si>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</si>
  <si>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</si>
  <si>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</si>
  <si>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</si>
  <si>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</si>
  <si>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</si>
  <si>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</si>
  <si>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</si>
  <si>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</si>
  <si>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</si>
  <si>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</si>
  <si>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</si>
  <si>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</si>
  <si>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</si>
  <si>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</si>
  <si>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</si>
  <si>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</si>
  <si>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</si>
  <si>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</si>
  <si>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</si>
  <si>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</si>
  <si>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</si>
  <si>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</si>
  <si>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</si>
  <si>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</si>
  <si>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</si>
  <si>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</si>
  <si>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</si>
  <si>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</si>
  <si>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</si>
  <si>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</si>
  <si>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</si>
  <si>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</si>
  <si>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</si>
  <si>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</si>
  <si>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</si>
  <si>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</si>
  <si>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</si>
  <si>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</si>
  <si>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</si>
  <si>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</si>
  <si>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</si>
  <si>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</si>
  <si>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</si>
  <si>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</si>
  <si>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</si>
  <si>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</si>
  <si>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</si>
  <si>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</si>
  <si>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</si>
  <si>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</si>
  <si>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</si>
  <si>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</si>
  <si>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</si>
  <si>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</si>
  <si>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</si>
  <si>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</si>
  <si>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</si>
  <si>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</si>
  <si>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</si>
  <si>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</si>
  <si>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</si>
  <si>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</si>
  <si>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</si>
  <si>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</si>
  <si>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</si>
  <si>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</si>
  <si>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</si>
  <si>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</si>
  <si>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</si>
  <si>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</si>
  <si>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</si>
  <si>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</si>
  <si>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</si>
  <si>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</si>
  <si>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</si>
  <si>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</si>
  <si>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</si>
  <si>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</si>
  <si>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</si>
  <si>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</si>
  <si>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</si>
  <si>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</si>
  <si>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</si>
  <si>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</si>
  <si>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</si>
  <si>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</si>
  <si>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</si>
  <si>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</si>
  <si>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</si>
  <si>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</si>
  <si>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</si>
  <si>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</si>
  <si>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</si>
  <si>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</si>
  <si>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</si>
  <si>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</si>
  <si>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</si>
  <si>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</si>
  <si>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</si>
  <si>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</si>
  <si>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</si>
  <si>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</si>
  <si>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</si>
  <si>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</si>
  <si>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</si>
  <si>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</si>
  <si>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</si>
  <si>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</si>
  <si>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</si>
  <si>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</si>
  <si>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</si>
  <si>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</si>
  <si>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</si>
  <si>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</si>
  <si>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</si>
  <si>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</si>
  <si>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</si>
  <si>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</si>
  <si>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</si>
  <si>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</si>
  <si>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</si>
  <si>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</si>
  <si>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</si>
  <si>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</si>
  <si>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</si>
  <si>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</si>
  <si>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</si>
  <si>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</si>
  <si>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</si>
  <si>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</si>
  <si>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</si>
  <si>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</si>
  <si>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</si>
  <si>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</si>
  <si>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</si>
  <si>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</si>
  <si>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</si>
  <si>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</si>
  <si>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</si>
  <si>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</si>
  <si>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</si>
  <si>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</si>
  <si>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</si>
  <si>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</si>
  <si>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</si>
  <si>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</si>
  <si>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</si>
  <si>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</si>
  <si>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</si>
  <si>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</si>
  <si>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</si>
  <si>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</si>
  <si>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</si>
  <si>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</si>
  <si>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</si>
  <si>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</si>
  <si>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</si>
  <si>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</si>
  <si>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</si>
  <si>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</si>
  <si>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</si>
  <si>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</si>
  <si>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</si>
  <si>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</si>
  <si>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</si>
  <si>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</si>
  <si>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</si>
  <si>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</si>
  <si>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</si>
  <si>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</si>
  <si>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</si>
  <si>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</si>
  <si>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</si>
  <si>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</si>
  <si>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</si>
  <si>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</si>
  <si>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</si>
  <si>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</si>
  <si>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</si>
  <si>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</si>
  <si>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</si>
  <si>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</si>
  <si>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</si>
  <si>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</si>
  <si>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</si>
  <si>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</si>
  <si>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</si>
  <si>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</si>
  <si>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</si>
  <si>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</si>
  <si>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</si>
  <si>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</si>
  <si>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</si>
  <si>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</si>
  <si>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</si>
  <si>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</si>
  <si>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</si>
  <si>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</si>
  <si>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</si>
  <si>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</si>
  <si>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</si>
  <si>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</si>
  <si>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</si>
  <si>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</si>
  <si>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</si>
  <si>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</si>
  <si>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</si>
  <si>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</si>
  <si>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</si>
  <si>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</si>
  <si>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</si>
  <si>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</si>
  <si>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</si>
  <si>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</si>
  <si>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</si>
  <si>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</si>
  <si>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</si>
  <si>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</si>
  <si>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</si>
  <si>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</si>
  <si>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</si>
  <si>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</si>
  <si>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</si>
  <si>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</si>
  <si>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</si>
  <si>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</si>
  <si>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</si>
  <si>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</si>
  <si>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</si>
  <si>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</si>
  <si>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</si>
  <si>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</si>
  <si>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</si>
  <si>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</si>
  <si>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</si>
  <si>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</si>
  <si>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</si>
  <si>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</si>
  <si>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</si>
  <si>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</si>
  <si>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</si>
  <si>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</si>
  <si>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</si>
  <si>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</si>
  <si>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</si>
  <si>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</si>
  <si>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</si>
  <si>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</si>
  <si>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</si>
  <si>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</si>
  <si>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</si>
  <si>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</si>
  <si>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</si>
  <si>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</si>
  <si>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</si>
  <si>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</si>
  <si>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</si>
  <si>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</si>
  <si>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</si>
  <si>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</si>
  <si>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</si>
  <si>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</si>
  <si>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</si>
  <si>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</si>
  <si>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</si>
  <si>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</si>
  <si>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</si>
  <si>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</si>
  <si>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</si>
  <si>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</si>
  <si>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</si>
  <si>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</si>
  <si>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</si>
  <si>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</si>
  <si>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</si>
  <si>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</si>
  <si>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</si>
  <si>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</si>
  <si>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</si>
  <si>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</si>
  <si>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</si>
  <si>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</si>
  <si>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</si>
  <si>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</si>
  <si>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</si>
  <si>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</si>
  <si>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</si>
  <si>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</si>
  <si>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</si>
  <si>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</si>
  <si>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</si>
  <si>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</si>
  <si>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</si>
  <si>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</si>
  <si>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</si>
  <si>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</si>
  <si>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</si>
  <si>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</si>
  <si>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</si>
  <si>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</si>
  <si>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</si>
  <si>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</si>
  <si>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</si>
  <si>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</si>
  <si>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</si>
  <si>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</si>
  <si>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</si>
  <si>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</si>
  <si>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</si>
  <si>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</si>
  <si>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</si>
  <si>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</si>
  <si>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</si>
  <si>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</si>
  <si>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</si>
  <si>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</si>
  <si>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</si>
  <si>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</si>
  <si>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</si>
  <si>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</si>
  <si>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</si>
  <si>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</si>
  <si>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</si>
  <si>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</si>
  <si>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</si>
  <si>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</si>
  <si>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</si>
  <si>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</si>
  <si>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</si>
  <si>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</si>
  <si>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</si>
  <si>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</si>
  <si>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</si>
  <si>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</si>
  <si>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</si>
  <si>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</si>
  <si>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</si>
  <si>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</si>
  <si>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</si>
  <si>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</si>
  <si>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</si>
  <si>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</si>
  <si>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</si>
  <si>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</si>
  <si>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</si>
  <si>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</si>
  <si>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</si>
  <si>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</si>
  <si>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</si>
  <si>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</si>
  <si>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</si>
  <si>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</si>
  <si>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</si>
  <si>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</si>
  <si>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</si>
  <si>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</si>
  <si>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</si>
  <si>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</si>
  <si>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</si>
  <si>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</si>
  <si>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</si>
  <si>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</si>
  <si>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</si>
  <si>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</si>
  <si>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</si>
  <si>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</si>
  <si>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</si>
  <si>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</si>
  <si>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</si>
  <si>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</si>
  <si>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</si>
  <si>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</si>
  <si>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</si>
  <si>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</si>
  <si>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</si>
  <si>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</si>
  <si>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</si>
  <si>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</si>
  <si>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</si>
  <si>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</si>
  <si>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</si>
  <si>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</si>
  <si>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</si>
  <si>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</si>
  <si>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</si>
  <si>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</si>
  <si>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</si>
  <si>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</si>
  <si>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</si>
  <si>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</si>
  <si>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</si>
  <si>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</si>
  <si>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</si>
  <si>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</si>
  <si>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</si>
  <si>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</si>
  <si>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</si>
  <si>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</si>
  <si>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</si>
  <si>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</si>
  <si>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</si>
  <si>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</si>
  <si>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</si>
  <si>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</si>
  <si>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</si>
  <si>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</si>
  <si>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</si>
  <si>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</si>
  <si>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</si>
  <si>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</si>
  <si>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</si>
  <si>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</si>
  <si>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</si>
  <si>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</si>
  <si>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</si>
  <si>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</si>
  <si>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</si>
  <si>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</si>
  <si>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</si>
  <si>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</si>
  <si>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</si>
  <si>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</si>
  <si>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</si>
  <si>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</si>
  <si>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</si>
  <si>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</si>
  <si>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</si>
  <si>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</si>
  <si>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</si>
  <si>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</si>
  <si>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</si>
  <si>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</si>
  <si>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</si>
  <si>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</si>
  <si>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</si>
  <si>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</si>
  <si>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</si>
  <si>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</si>
  <si>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</si>
  <si>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</si>
  <si>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</si>
  <si>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</si>
  <si>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</si>
  <si>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</si>
  <si>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</si>
  <si>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</si>
  <si>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</si>
  <si>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</si>
  <si>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</si>
  <si>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</si>
  <si>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</si>
  <si>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</si>
  <si>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</si>
  <si>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</si>
  <si>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</si>
  <si>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</si>
  <si>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</si>
  <si>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</si>
  <si>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</si>
  <si>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</si>
  <si>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</si>
  <si>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</si>
  <si>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</si>
  <si>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</si>
  <si>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</si>
  <si>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</si>
  <si>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</si>
  <si>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</si>
  <si>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</si>
  <si>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</si>
  <si>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</si>
  <si>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</si>
  <si>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</si>
  <si>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</si>
  <si>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</si>
  <si>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</si>
  <si>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</si>
  <si>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</si>
  <si>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</si>
  <si>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</si>
  <si>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</si>
  <si>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</si>
  <si>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</si>
  <si>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</si>
  <si>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</si>
  <si>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</si>
  <si>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</si>
  <si>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</si>
  <si>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</si>
  <si>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</si>
  <si>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</si>
  <si>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</si>
  <si>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</si>
  <si>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</si>
  <si>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</si>
  <si>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</si>
  <si>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</si>
  <si>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</si>
  <si>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</si>
  <si>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</si>
  <si>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</si>
  <si>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</si>
  <si>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</si>
  <si>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</si>
  <si>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</si>
  <si>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</si>
  <si>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</si>
  <si>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</si>
  <si>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</si>
  <si>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</si>
  <si>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</si>
  <si>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</si>
  <si>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</si>
  <si>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</si>
  <si>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</si>
  <si>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</si>
  <si>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</si>
  <si>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</si>
  <si>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</si>
  <si>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</si>
  <si>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</si>
  <si>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</si>
  <si>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</si>
  <si>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</si>
  <si>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</si>
  <si>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</si>
  <si>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</si>
  <si>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</si>
  <si>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</si>
  <si>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</si>
  <si>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</si>
  <si>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</si>
  <si>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</si>
  <si>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</si>
  <si>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</si>
  <si>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</si>
  <si>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</si>
  <si>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</si>
  <si>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</si>
  <si>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</si>
  <si>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</si>
  <si>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</si>
  <si>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</si>
  <si>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</si>
  <si>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</si>
  <si>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</si>
  <si>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</si>
  <si>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</si>
  <si>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</si>
  <si>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</si>
  <si>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</si>
  <si>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</si>
  <si>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</si>
  <si>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</si>
  <si>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</si>
  <si>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</si>
  <si>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</si>
  <si>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</si>
  <si>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</si>
  <si>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</si>
  <si>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</si>
  <si>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</si>
  <si>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</si>
  <si>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</si>
  <si>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</si>
  <si>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</si>
  <si>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</si>
  <si>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</si>
  <si>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</si>
  <si>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</si>
  <si>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</si>
  <si>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</si>
  <si>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</si>
  <si>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</si>
  <si>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</si>
  <si>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</si>
  <si>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</si>
  <si>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</si>
  <si>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</si>
  <si>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</si>
  <si>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</si>
  <si>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</si>
  <si>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</si>
  <si>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</si>
  <si>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</si>
  <si>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</si>
  <si>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</si>
  <si>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</si>
  <si>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</si>
  <si>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</si>
  <si>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</si>
  <si>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</si>
  <si>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</si>
  <si>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</si>
  <si>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</si>
  <si>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</si>
  <si>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</si>
  <si>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</si>
  <si>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</si>
  <si>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</si>
  <si>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</si>
  <si>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</si>
  <si>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</si>
  <si>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</si>
  <si>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</si>
  <si>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</si>
  <si>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</si>
  <si>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</si>
  <si>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</si>
  <si>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</si>
  <si>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</si>
  <si>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</si>
  <si>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</si>
  <si>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</si>
  <si>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</si>
  <si>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</si>
  <si>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</si>
  <si>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</si>
  <si>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</si>
  <si>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</si>
  <si>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</si>
  <si>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</si>
  <si>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</si>
  <si>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</si>
  <si>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</si>
  <si>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</si>
  <si>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</si>
  <si>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</si>
  <si>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</si>
  <si>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</si>
  <si>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</si>
  <si>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</si>
  <si>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</si>
  <si>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</si>
  <si>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</si>
  <si>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</si>
  <si>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</si>
  <si>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</si>
  <si>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</si>
  <si>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</si>
  <si>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</si>
  <si>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</si>
  <si>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</si>
  <si>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</si>
  <si>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</si>
  <si>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</si>
  <si>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</si>
  <si>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</si>
  <si>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</si>
  <si>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</si>
  <si>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</si>
  <si>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</si>
  <si>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</si>
  <si>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</si>
  <si>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</si>
  <si>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</si>
  <si>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</si>
  <si>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</si>
  <si>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</si>
  <si>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</si>
  <si>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</si>
  <si>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</si>
  <si>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</si>
  <si>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</si>
  <si>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</si>
  <si>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</si>
  <si>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</si>
  <si>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</si>
  <si>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</si>
  <si>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</si>
  <si>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</si>
  <si>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</si>
  <si>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</si>
  <si>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</si>
  <si>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</si>
  <si>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</si>
  <si>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</si>
  <si>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</si>
  <si>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</si>
  <si>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</si>
  <si>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</si>
  <si>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</si>
  <si>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</si>
  <si>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</si>
  <si>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</si>
  <si>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</si>
  <si>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</si>
  <si>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</si>
  <si>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</si>
  <si>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</si>
  <si>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</si>
  <si>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</si>
  <si>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</si>
  <si>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</si>
  <si>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</si>
  <si>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</si>
  <si>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</si>
  <si>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</si>
  <si>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</si>
  <si>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</si>
  <si>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</si>
  <si>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</si>
  <si>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</si>
  <si>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</si>
  <si>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</si>
  <si>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</si>
  <si>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</si>
  <si>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</si>
  <si>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</si>
  <si>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</si>
  <si>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</si>
  <si>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</si>
  <si>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</si>
  <si>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</si>
  <si>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</si>
  <si>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</si>
  <si>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</si>
  <si>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</si>
  <si>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</si>
  <si>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</si>
  <si>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</si>
  <si>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</si>
  <si>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</si>
  <si>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</si>
  <si>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</si>
  <si>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</si>
  <si>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</si>
  <si>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</si>
  <si>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</si>
  <si>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</si>
  <si>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</si>
  <si>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</si>
  <si>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</si>
  <si>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</si>
  <si>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</si>
  <si>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</si>
  <si>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</si>
  <si>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</si>
  <si>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</si>
  <si>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</si>
  <si>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</si>
  <si>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</si>
  <si>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</si>
  <si>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</si>
  <si>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</si>
  <si>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</si>
  <si>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</si>
  <si>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</si>
  <si>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</si>
  <si>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</si>
  <si>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</si>
  <si>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</si>
  <si>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</si>
  <si>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</si>
  <si>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</si>
  <si>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</si>
  <si>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</si>
  <si>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</si>
  <si>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</si>
  <si>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</si>
  <si>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</si>
  <si>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</si>
  <si>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</si>
  <si>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</si>
  <si>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</si>
  <si>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</si>
  <si>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</si>
  <si>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</si>
  <si>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</si>
  <si>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</si>
  <si>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</si>
  <si>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</si>
  <si>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</si>
  <si>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</si>
  <si>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</si>
  <si>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</si>
  <si>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</si>
  <si>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</si>
  <si>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</si>
  <si>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</si>
  <si>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</si>
  <si>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</si>
  <si>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</si>
  <si>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</si>
  <si>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</si>
  <si>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</si>
  <si>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</si>
  <si>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</si>
  <si>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</si>
  <si>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</si>
  <si>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</si>
  <si>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</si>
  <si>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</si>
  <si>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</si>
  <si>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</si>
  <si>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</si>
  <si>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</si>
  <si>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</si>
  <si>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</si>
  <si>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</si>
  <si>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</si>
  <si>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</si>
  <si>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</si>
  <si>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</si>
  <si>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</si>
  <si>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</si>
  <si>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</si>
  <si>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</si>
  <si>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</si>
  <si>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</si>
  <si>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</si>
  <si>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</si>
  <si>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</si>
  <si>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</si>
  <si>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</si>
  <si>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</si>
  <si>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</si>
  <si>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</si>
  <si>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</si>
  <si>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</si>
  <si>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</si>
  <si>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</si>
  <si>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</si>
  <si>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</si>
  <si>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</si>
  <si>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</si>
  <si>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</si>
  <si>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</si>
  <si>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</si>
  <si>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</si>
  <si>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</si>
  <si>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</si>
  <si>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</si>
  <si>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</si>
  <si>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</si>
  <si>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</si>
  <si>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</si>
  <si>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</si>
  <si>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</si>
  <si>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</si>
  <si>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</si>
  <si>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</si>
  <si>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</si>
  <si>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</si>
  <si>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</si>
  <si>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</si>
  <si>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</si>
  <si>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</si>
  <si>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</si>
  <si>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</si>
  <si>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</si>
  <si>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</si>
  <si>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</si>
  <si>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</si>
  <si>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</si>
  <si>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</si>
  <si>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</si>
  <si>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</si>
  <si>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</si>
  <si>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</si>
  <si>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</si>
  <si>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</si>
  <si>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</si>
  <si>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</si>
  <si>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</si>
  <si>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</si>
  <si>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</si>
  <si>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</si>
  <si>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</si>
  <si>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</si>
  <si>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</si>
  <si>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</si>
  <si>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</si>
  <si>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</si>
  <si>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</si>
  <si>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</si>
  <si>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</si>
  <si>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</si>
  <si>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</si>
  <si>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</si>
  <si>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</si>
  <si>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</si>
  <si>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</si>
  <si>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</si>
  <si>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</si>
  <si>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</si>
  <si>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</si>
  <si>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</si>
  <si>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</si>
  <si>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</si>
  <si>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</si>
  <si>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</si>
  <si>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</si>
  <si>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</si>
  <si>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</si>
  <si>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</si>
  <si>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</si>
  <si>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</si>
  <si>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</si>
  <si>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</si>
  <si>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</si>
  <si>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</si>
  <si>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</si>
  <si>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</si>
  <si>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</si>
  <si>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</si>
  <si>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</si>
  <si>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</si>
  <si>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</si>
  <si>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</si>
  <si>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</si>
  <si>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</si>
  <si>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</si>
  <si>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</si>
  <si>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</si>
  <si>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</si>
  <si>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</si>
  <si>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</si>
  <si>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</si>
  <si>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</si>
  <si>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</si>
  <si>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</si>
  <si>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</si>
  <si>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</si>
  <si>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</si>
  <si>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</si>
  <si>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</si>
  <si>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</si>
  <si>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</si>
  <si>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</si>
  <si>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</si>
  <si>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</si>
  <si>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</si>
  <si>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</si>
  <si>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</si>
  <si>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</si>
  <si>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</si>
  <si>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</si>
  <si>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</si>
  <si>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</si>
  <si>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</si>
  <si>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</si>
  <si>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</si>
  <si>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</si>
  <si>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</si>
  <si>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</si>
  <si>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</si>
  <si>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</si>
  <si>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</si>
  <si>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</si>
  <si>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</si>
  <si>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</si>
  <si>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</si>
  <si>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</si>
  <si>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</si>
  <si>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</si>
  <si>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</si>
  <si>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</si>
  <si>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</si>
  <si>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</si>
  <si>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</si>
  <si>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</si>
  <si>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</si>
  <si>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</si>
  <si>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</si>
  <si>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</si>
  <si>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</si>
  <si>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</si>
  <si>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</si>
  <si>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</si>
  <si>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</si>
  <si>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</si>
  <si>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</si>
  <si>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</si>
  <si>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</si>
  <si>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</si>
  <si>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</si>
  <si>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</si>
  <si>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</si>
  <si>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</si>
  <si>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</si>
  <si>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</si>
  <si>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</si>
  <si>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</si>
  <si>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</si>
  <si>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</si>
  <si>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</si>
  <si>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</si>
  <si>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</si>
  <si>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</si>
  <si>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</si>
  <si>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</si>
  <si>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</si>
  <si>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</si>
  <si>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</si>
  <si>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</si>
  <si>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</si>
  <si>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</si>
  <si>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</si>
  <si>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</si>
  <si>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</si>
  <si>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</si>
  <si>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</si>
  <si>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</si>
  <si>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</si>
  <si>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</si>
  <si>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</si>
  <si>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</si>
  <si>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</si>
  <si>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</si>
  <si>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</si>
  <si>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</si>
  <si>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</si>
  <si>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</si>
  <si>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</si>
  <si>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</si>
  <si>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</si>
  <si>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</si>
  <si>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</si>
  <si>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</si>
  <si>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</si>
  <si>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</si>
  <si>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</si>
  <si>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</si>
  <si>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</si>
  <si>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</si>
  <si>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</si>
  <si>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</si>
  <si>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</si>
  <si>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</si>
  <si>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</si>
  <si>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</si>
  <si>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</si>
  <si>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</si>
  <si>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</si>
  <si>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</si>
  <si>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</si>
  <si>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</si>
  <si>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</si>
  <si>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</si>
  <si>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</si>
  <si>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</si>
  <si>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</si>
  <si>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</si>
  <si>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</si>
  <si>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</si>
  <si>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</si>
  <si>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</si>
  <si>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</si>
  <si>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</si>
  <si>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</si>
  <si>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</si>
  <si>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</si>
  <si>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</si>
  <si>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</si>
  <si>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</si>
  <si>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</si>
  <si>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</si>
  <si>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</si>
  <si>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</si>
  <si>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</si>
  <si>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</si>
  <si>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</si>
  <si>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</si>
  <si>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</si>
  <si>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</si>
  <si>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</si>
  <si>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</si>
  <si>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</si>
  <si>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</si>
  <si>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</si>
  <si>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</si>
  <si>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</si>
  <si>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</si>
  <si>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</si>
  <si>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</si>
  <si>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</si>
  <si>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</si>
  <si>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</si>
  <si>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</si>
  <si>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</si>
  <si>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</si>
  <si>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</si>
  <si>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</si>
  <si>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</si>
  <si>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</si>
  <si>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</si>
  <si>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</si>
  <si>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</si>
  <si>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</si>
  <si>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</si>
  <si>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</si>
  <si>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</si>
  <si>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</si>
  <si>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</si>
  <si>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</si>
  <si>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</si>
  <si>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</si>
  <si>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</si>
  <si>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</si>
  <si>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</si>
  <si>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</si>
  <si>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</si>
  <si>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</si>
  <si>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</si>
  <si>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</si>
  <si>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</si>
  <si>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</si>
  <si>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</si>
  <si>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</si>
  <si>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</si>
  <si>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</si>
  <si>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</si>
  <si>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</si>
  <si>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</si>
  <si>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</si>
  <si>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</si>
  <si>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</si>
  <si>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</si>
  <si>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</si>
  <si>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</si>
  <si>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</si>
  <si>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</si>
  <si>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</si>
  <si>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</si>
  <si>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</si>
  <si>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</si>
  <si>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</si>
  <si>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</si>
  <si>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</si>
  <si>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</si>
  <si>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</si>
  <si>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</si>
  <si>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</si>
  <si>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</si>
  <si>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</si>
  <si>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</si>
  <si>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</si>
  <si>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</si>
  <si>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</si>
  <si>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</si>
  <si>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</si>
  <si>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</si>
  <si>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</si>
  <si>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</si>
  <si>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</si>
  <si>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</si>
  <si>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</si>
  <si>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</si>
  <si>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</si>
  <si>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</si>
  <si>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</si>
  <si>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</si>
  <si>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</si>
  <si>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</si>
  <si>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</si>
  <si>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</si>
  <si>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</si>
  <si>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</si>
  <si>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</si>
  <si>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</si>
  <si>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</si>
  <si>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</si>
  <si>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</si>
  <si>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</si>
  <si>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</si>
  <si>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</si>
  <si>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</si>
  <si>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</si>
  <si>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</si>
  <si>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</si>
  <si>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</si>
  <si>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</si>
  <si>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</si>
  <si>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</si>
  <si>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</si>
  <si>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</si>
  <si>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</si>
  <si>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</si>
  <si>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</si>
  <si>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</si>
  <si>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</si>
  <si>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</si>
  <si>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</si>
  <si>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</si>
  <si>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</si>
  <si>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</si>
  <si>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</si>
  <si>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</si>
  <si>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</si>
  <si>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</si>
  <si>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</si>
  <si>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</si>
  <si>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</si>
  <si>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</si>
  <si>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</si>
  <si>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</si>
  <si>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</si>
  <si>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</si>
  <si>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</si>
  <si>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</si>
  <si>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</si>
  <si>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</si>
  <si>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</si>
  <si>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</si>
  <si>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</si>
  <si>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</si>
  <si>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</si>
  <si>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</si>
  <si>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</si>
  <si>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</si>
  <si>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</si>
  <si>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</si>
  <si>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</si>
  <si>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</si>
  <si>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</si>
  <si>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</si>
  <si>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</si>
  <si>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</si>
  <si>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</si>
  <si>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</si>
  <si>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</si>
  <si>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</si>
  <si>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</si>
  <si>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</si>
  <si>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</si>
  <si>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</si>
  <si>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</si>
  <si>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</si>
  <si>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</si>
  <si>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</si>
  <si>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</si>
  <si>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</si>
  <si>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</si>
  <si>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</si>
  <si>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</si>
  <si>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</si>
  <si>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</si>
  <si>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</si>
  <si>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</si>
  <si>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</si>
  <si>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</si>
  <si>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</si>
  <si>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</si>
  <si>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</si>
  <si>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</si>
  <si>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</si>
  <si>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</si>
  <si>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</si>
  <si>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</si>
  <si>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</si>
  <si>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</si>
  <si>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</si>
  <si>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</si>
  <si>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</si>
  <si>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</si>
  <si>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</si>
  <si>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</si>
  <si>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</si>
  <si>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</si>
  <si>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</si>
  <si>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</si>
  <si>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</si>
  <si>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</si>
  <si>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</si>
  <si>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</si>
  <si>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</si>
  <si>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</si>
  <si>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</si>
  <si>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</si>
  <si>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</si>
  <si>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</si>
  <si>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</si>
  <si>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</si>
  <si>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</si>
  <si>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</si>
  <si>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</si>
  <si>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</si>
  <si>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</si>
  <si>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</si>
  <si>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</si>
  <si>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</si>
  <si>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</si>
  <si>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</si>
  <si>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</si>
  <si>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</si>
  <si>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</si>
  <si>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</si>
  <si>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</si>
  <si>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</si>
  <si>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</si>
  <si>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</si>
  <si>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</si>
  <si>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</si>
  <si>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</si>
  <si>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</si>
  <si>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</si>
  <si>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</si>
  <si>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</si>
  <si>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</si>
  <si>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</si>
  <si>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</si>
  <si>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</si>
  <si>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</si>
  <si>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</si>
  <si>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</si>
  <si>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</si>
  <si>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</si>
  <si>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</si>
  <si>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</si>
  <si>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</si>
  <si>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</si>
  <si>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</si>
  <si>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</si>
  <si>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</si>
  <si>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</si>
  <si>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</si>
  <si>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</si>
  <si>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</si>
  <si>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</si>
  <si>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</si>
  <si>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</si>
  <si>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</si>
  <si>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</si>
  <si>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</si>
  <si>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</si>
  <si>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</si>
  <si>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</si>
  <si>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</si>
  <si>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</si>
  <si>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</si>
  <si>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</si>
  <si>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</si>
  <si>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</si>
  <si>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</si>
  <si>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</si>
  <si>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</si>
  <si>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</si>
  <si>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</si>
  <si>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</si>
  <si>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</si>
  <si>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</si>
  <si>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</si>
  <si>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</si>
  <si>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</si>
  <si>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</si>
  <si>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</si>
  <si>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</si>
  <si>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</si>
  <si>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</si>
  <si>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</si>
  <si>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</si>
  <si>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</si>
  <si>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</si>
  <si>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</si>
  <si>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</si>
  <si>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</si>
  <si>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</si>
  <si>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</si>
  <si>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</si>
  <si>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</si>
  <si>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</si>
  <si>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</si>
  <si>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</si>
  <si>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</si>
  <si>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</si>
  <si>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</si>
  <si>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</si>
  <si>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</si>
  <si>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</si>
  <si>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</si>
  <si>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</si>
  <si>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</si>
  <si>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</si>
  <si>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</si>
  <si>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</si>
  <si>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</si>
  <si>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</si>
  <si>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</si>
  <si>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</si>
  <si>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</si>
  <si>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</si>
  <si>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</si>
  <si>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</si>
  <si>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</si>
  <si>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</si>
  <si>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</si>
  <si>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</si>
  <si>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</si>
  <si>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</si>
  <si>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</si>
  <si>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</si>
  <si>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</si>
  <si>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</si>
  <si>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</si>
  <si>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</si>
  <si>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</si>
  <si>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</si>
  <si>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</si>
  <si>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</si>
  <si>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</si>
  <si>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</si>
  <si>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</si>
  <si>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</si>
  <si>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</si>
  <si>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</si>
  <si>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</si>
  <si>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</si>
  <si>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</si>
  <si>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</si>
  <si>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</si>
  <si>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</si>
  <si>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</si>
  <si>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</si>
  <si>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</si>
  <si>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</si>
  <si>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</si>
  <si>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</si>
  <si>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</si>
  <si>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</si>
  <si>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</si>
  <si>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</si>
  <si>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</si>
  <si>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</si>
  <si>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</si>
  <si>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</si>
  <si>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</si>
  <si>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</si>
  <si>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</si>
  <si>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</si>
  <si>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</si>
  <si>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</si>
  <si>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</si>
  <si>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</si>
  <si>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</si>
  <si>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</si>
  <si>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</si>
  <si>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</si>
  <si>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</si>
  <si>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</si>
  <si>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</si>
  <si>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</si>
  <si>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</si>
  <si>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</si>
  <si>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</si>
  <si>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</si>
  <si>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</si>
  <si>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</si>
  <si>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</si>
  <si>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</si>
  <si>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</si>
  <si>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</si>
  <si>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</si>
  <si>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</si>
  <si>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</si>
  <si>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</si>
  <si>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</si>
  <si>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</si>
  <si>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</si>
  <si>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</si>
  <si>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</si>
  <si>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</si>
  <si>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</si>
  <si>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</si>
  <si>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</si>
  <si>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</si>
  <si>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</si>
  <si>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</si>
  <si>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</si>
  <si>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</si>
  <si>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</si>
  <si>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</si>
  <si>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</si>
  <si>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</si>
  <si>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</si>
  <si>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</si>
  <si>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</si>
  <si>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</si>
  <si>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</si>
  <si>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</si>
  <si>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</si>
  <si>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</si>
  <si>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</si>
  <si>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</si>
  <si>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</si>
  <si>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</si>
  <si>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</si>
  <si>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</si>
  <si>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</si>
  <si>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</si>
  <si>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</si>
  <si>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</si>
  <si>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</si>
  <si>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</si>
  <si>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</si>
  <si>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</si>
  <si>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</si>
  <si>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</si>
  <si>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</si>
  <si>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</si>
  <si>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</si>
  <si>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</si>
  <si>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</si>
  <si>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</si>
  <si>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</si>
  <si>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</si>
  <si>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</si>
  <si>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</si>
  <si>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</si>
  <si>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</si>
  <si>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</si>
  <si>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</si>
  <si>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</si>
  <si>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</si>
  <si>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</si>
  <si>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</si>
  <si>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</si>
  <si>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</si>
  <si>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</si>
  <si>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</si>
  <si>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</si>
  <si>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</si>
  <si>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</si>
  <si>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</si>
  <si>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</si>
  <si>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</si>
  <si>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</si>
  <si>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</si>
  <si>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</si>
  <si>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</si>
  <si>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</si>
  <si>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</si>
  <si>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</si>
  <si>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</si>
  <si>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</si>
  <si>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</si>
  <si>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</si>
  <si>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</si>
  <si>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</si>
  <si>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</si>
  <si>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</si>
  <si>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</si>
  <si>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</si>
  <si>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</si>
  <si>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</si>
  <si>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</si>
  <si>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</si>
  <si>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</si>
  <si>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</si>
  <si>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</si>
  <si>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</si>
  <si>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</si>
  <si>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</si>
  <si>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</si>
  <si>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</si>
  <si>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</si>
  <si>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</si>
  <si>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</si>
  <si>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</si>
  <si>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</si>
  <si>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</si>
  <si>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</si>
  <si>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</si>
  <si>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</si>
  <si>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</si>
  <si>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</si>
  <si>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</si>
  <si>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</si>
  <si>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</si>
  <si>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</si>
  <si>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</si>
  <si>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</si>
  <si>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</si>
  <si>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</si>
  <si>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</si>
  <si>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</si>
  <si>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</si>
  <si>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</si>
  <si>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</si>
  <si>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</si>
  <si>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</si>
  <si>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</si>
  <si>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</si>
  <si>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</si>
  <si>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</si>
  <si>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</si>
  <si>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</si>
  <si>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</si>
  <si>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</si>
  <si>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</si>
  <si>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</si>
  <si>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</si>
  <si>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</si>
  <si>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</si>
  <si>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</si>
  <si>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</si>
  <si>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</si>
  <si>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</si>
  <si>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</si>
  <si>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</si>
  <si>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</si>
  <si>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</si>
  <si>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</si>
  <si>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</si>
  <si>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</si>
  <si>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</si>
  <si>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</si>
  <si>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</si>
  <si>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</si>
  <si>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</si>
  <si>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</si>
  <si>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</si>
  <si>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</si>
  <si>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</si>
  <si>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</si>
  <si>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</si>
  <si>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</si>
  <si>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</si>
  <si>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</si>
  <si>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</si>
  <si>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</si>
  <si>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</si>
  <si>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</si>
  <si>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</si>
  <si>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</si>
  <si>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</si>
  <si>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</si>
  <si>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</si>
  <si>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</si>
  <si>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</si>
  <si>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</si>
  <si>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</si>
  <si>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</si>
  <si>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</si>
  <si>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</si>
  <si>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</si>
  <si>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</si>
  <si>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</si>
  <si>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</si>
  <si>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</si>
  <si>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</si>
  <si>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</si>
  <si>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</si>
  <si>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</si>
  <si>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</si>
  <si>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</si>
  <si>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</si>
  <si>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</si>
  <si>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</si>
  <si>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</si>
  <si>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</si>
  <si>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</si>
  <si>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</si>
  <si>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</si>
  <si>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</si>
  <si>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</si>
  <si>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</si>
  <si>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</si>
  <si>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</si>
  <si>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</si>
  <si>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</si>
  <si>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</si>
  <si>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</si>
  <si>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</si>
  <si>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</si>
  <si>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</si>
  <si>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</si>
  <si>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</si>
  <si>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</si>
  <si>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</si>
  <si>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</si>
  <si>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</si>
  <si>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</si>
  <si>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</si>
  <si>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</si>
  <si>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</si>
  <si>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</si>
  <si>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</si>
  <si>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</si>
  <si>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</si>
  <si>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</si>
  <si>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</si>
  <si>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</si>
  <si>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</si>
  <si>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</si>
  <si>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</si>
  <si>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</si>
  <si>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</si>
  <si>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</si>
  <si>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</si>
  <si>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</si>
  <si>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</si>
  <si>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</si>
  <si>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</si>
  <si>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</si>
  <si>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</si>
  <si>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</si>
  <si>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</si>
  <si>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</si>
  <si>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</si>
  <si>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</si>
  <si>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</si>
  <si>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</si>
  <si>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</si>
  <si>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</si>
  <si>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</si>
  <si>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</si>
  <si>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</si>
  <si>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</si>
  <si>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</si>
  <si>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</si>
  <si>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</si>
  <si>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</si>
  <si>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</si>
  <si>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</si>
  <si>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</si>
  <si>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</si>
  <si>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</si>
  <si>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</si>
  <si>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</si>
  <si>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</si>
  <si>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</si>
  <si>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</si>
  <si>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</si>
  <si>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</si>
  <si>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</si>
  <si>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</si>
  <si>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</si>
  <si>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</si>
  <si>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</si>
  <si>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</si>
  <si>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</si>
  <si>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</si>
  <si>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</si>
  <si>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</si>
  <si>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</si>
  <si>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</si>
  <si>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</si>
  <si>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</si>
  <si>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</si>
  <si>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</si>
  <si>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</si>
  <si>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</si>
  <si>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</si>
  <si>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</si>
  <si>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</si>
  <si>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</si>
  <si>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</si>
  <si>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</si>
  <si>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</si>
  <si>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</si>
  <si>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</si>
  <si>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</si>
  <si>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</si>
  <si>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</si>
  <si>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</si>
  <si>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</si>
  <si>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</si>
  <si>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</si>
  <si>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</si>
  <si>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</si>
  <si>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</si>
  <si>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</si>
  <si>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</si>
  <si>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</si>
  <si>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</si>
  <si>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</si>
  <si>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</si>
  <si>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</si>
  <si>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</si>
  <si>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</si>
  <si>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</si>
  <si>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</si>
  <si>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</si>
  <si>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</si>
  <si>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</si>
  <si>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</si>
  <si>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</si>
  <si>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</si>
  <si>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</si>
  <si>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</si>
  <si>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</si>
  <si>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</si>
  <si>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</si>
  <si>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</si>
  <si>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</si>
  <si>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</si>
  <si>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</si>
  <si>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</si>
  <si>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</si>
  <si>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</si>
  <si>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</si>
  <si>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</si>
  <si>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</si>
  <si>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</si>
  <si>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</si>
  <si>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</si>
  <si>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</si>
  <si>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</si>
  <si>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</si>
  <si>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</si>
  <si>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</si>
  <si>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</si>
  <si>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</si>
  <si>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</si>
  <si>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</si>
  <si>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</si>
  <si>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</si>
  <si>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</si>
  <si>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</si>
  <si>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</si>
  <si>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</si>
  <si>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</si>
  <si>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</si>
  <si>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</si>
  <si>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</si>
  <si>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</si>
  <si>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</si>
  <si>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</si>
  <si>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</si>
  <si>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</si>
  <si>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</si>
  <si>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</si>
  <si>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</si>
  <si>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</si>
  <si>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</si>
  <si>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</si>
  <si>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</si>
  <si>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</si>
  <si>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</si>
  <si>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</si>
  <si>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</si>
  <si>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</si>
  <si>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</si>
  <si>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</si>
  <si>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</si>
  <si>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</si>
  <si>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</si>
  <si>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</si>
  <si>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</si>
  <si>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</si>
  <si>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</si>
  <si>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</si>
  <si>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</si>
  <si>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</si>
  <si>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</si>
  <si>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</si>
  <si>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</si>
  <si>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</si>
  <si>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</si>
  <si>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</si>
  <si>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</si>
  <si>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</si>
  <si>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</si>
  <si>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</si>
  <si>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</si>
  <si>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</si>
  <si>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</si>
  <si>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</si>
  <si>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</si>
  <si>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</si>
  <si>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</si>
  <si>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</si>
  <si>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</si>
  <si>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</si>
  <si>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</si>
  <si>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</si>
  <si>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</si>
  <si>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</si>
  <si>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</si>
  <si>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</si>
  <si>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</si>
  <si>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</si>
  <si>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</si>
  <si>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</si>
  <si>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</si>
  <si>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</si>
  <si>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</si>
  <si>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</si>
  <si>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</si>
  <si>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</si>
  <si>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</si>
  <si>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</si>
  <si>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</si>
  <si>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</si>
  <si>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</si>
  <si>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</si>
  <si>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</si>
  <si>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</si>
  <si>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</si>
  <si>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</si>
  <si>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</si>
  <si>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</si>
  <si>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</si>
  <si>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</si>
  <si>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</si>
  <si>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</si>
  <si>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</si>
  <si>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</si>
  <si>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</si>
  <si>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</si>
  <si>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</si>
  <si>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</si>
  <si>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</si>
  <si>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</si>
  <si>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</si>
  <si>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</si>
  <si>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</si>
  <si>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</si>
  <si>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</si>
  <si>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</si>
  <si>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</si>
  <si>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</si>
  <si>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</si>
  <si>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</si>
  <si>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</si>
  <si>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</si>
  <si>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</si>
  <si>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</si>
  <si>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</si>
  <si>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</si>
  <si>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</si>
  <si>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</si>
  <si>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</si>
  <si>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</si>
  <si>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</si>
  <si>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</si>
  <si>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</si>
  <si>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</si>
  <si>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</si>
  <si>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</si>
  <si>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</si>
  <si>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</si>
  <si>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</si>
  <si>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</si>
  <si>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</si>
  <si>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</si>
  <si>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</si>
  <si>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</si>
  <si>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</si>
  <si>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</si>
  <si>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</si>
  <si>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</si>
  <si>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</si>
  <si>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</si>
  <si>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</si>
  <si>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</si>
  <si>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</si>
  <si>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</si>
  <si>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</si>
  <si>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</si>
  <si>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</si>
  <si>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</si>
  <si>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</si>
  <si>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</si>
  <si>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</si>
  <si>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</si>
  <si>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</si>
  <si>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</si>
  <si>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</si>
  <si>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</si>
  <si>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</si>
  <si>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</si>
  <si>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</si>
  <si>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</si>
  <si>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</si>
  <si>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</si>
  <si>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</si>
  <si>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</si>
  <si>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</si>
  <si>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</si>
  <si>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</si>
  <si>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</si>
  <si>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</si>
  <si>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</si>
  <si>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</si>
  <si>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</si>
  <si>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</si>
  <si>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</si>
  <si>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</si>
  <si>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</si>
  <si>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</si>
  <si>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</si>
  <si>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</si>
  <si>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</si>
  <si>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</si>
  <si>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</si>
  <si>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</si>
  <si>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</si>
  <si>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</si>
  <si>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</si>
  <si>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</si>
  <si>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</si>
  <si>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</si>
  <si>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</si>
  <si>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</si>
  <si>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</si>
  <si>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</si>
  <si>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</si>
  <si>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</si>
  <si>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</si>
  <si>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</si>
  <si>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</si>
  <si>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</si>
  <si>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</si>
  <si>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</si>
  <si>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</si>
  <si>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</si>
  <si>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</si>
  <si>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</si>
  <si>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</si>
  <si>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</si>
  <si>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</si>
  <si>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</si>
  <si>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</si>
  <si>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</si>
  <si>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</si>
  <si>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</si>
  <si>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</si>
  <si>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</si>
  <si>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</si>
  <si>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</si>
  <si>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</si>
  <si>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</si>
  <si>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</si>
  <si>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</si>
  <si>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</si>
  <si>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</si>
  <si>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</si>
  <si>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</si>
  <si>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</si>
  <si>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</si>
  <si>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</si>
  <si>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</si>
  <si>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</si>
  <si>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</si>
  <si>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</si>
  <si>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</si>
  <si>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</si>
  <si>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</si>
  <si>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</si>
  <si>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</si>
  <si>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</si>
  <si>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</si>
  <si>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</si>
  <si>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</si>
  <si>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</si>
  <si>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</si>
  <si>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</si>
  <si>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</si>
  <si>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</si>
  <si>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</si>
  <si>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</si>
  <si>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</si>
  <si>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</si>
  <si>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</si>
  <si>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</si>
  <si>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</si>
  <si>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</si>
  <si>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</si>
  <si>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</si>
  <si>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</si>
  <si>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</si>
  <si>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</si>
  <si>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</si>
  <si>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</si>
  <si>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</si>
  <si>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</si>
  <si>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</si>
  <si>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</si>
  <si>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</si>
  <si>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</si>
  <si>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</si>
  <si>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</si>
  <si>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</si>
  <si>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</si>
  <si>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</si>
  <si>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</si>
  <si>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</si>
  <si>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</si>
  <si>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</si>
  <si>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</si>
  <si>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</si>
  <si>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</si>
  <si>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</si>
  <si>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</si>
  <si>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</si>
  <si>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</si>
  <si>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</si>
  <si>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</si>
  <si>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</si>
  <si>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</si>
  <si>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</si>
  <si>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</si>
  <si>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</si>
  <si>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</si>
  <si>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</si>
  <si>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</si>
  <si>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</si>
  <si>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</si>
  <si>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</si>
  <si>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</si>
  <si>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</si>
  <si>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</si>
  <si>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</si>
  <si>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</si>
  <si>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</si>
  <si>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</si>
  <si>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</si>
  <si>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</si>
  <si>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</si>
  <si>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</si>
  <si>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</si>
  <si>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</si>
  <si>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</si>
  <si>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</si>
  <si>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</si>
  <si>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</si>
  <si>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</si>
  <si>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</si>
  <si>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</si>
  <si>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</si>
  <si>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</si>
  <si>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</si>
  <si>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</si>
  <si>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</si>
  <si>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</si>
  <si>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</si>
  <si>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</si>
  <si>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</si>
  <si>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</si>
  <si>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</si>
  <si>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</si>
  <si>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</si>
  <si>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</si>
  <si>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</si>
  <si>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</si>
  <si>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</si>
  <si>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</si>
  <si>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</si>
  <si>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</si>
  <si>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</si>
  <si>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</si>
  <si>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</si>
  <si>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</si>
  <si>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</si>
  <si>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</si>
  <si>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</si>
  <si>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</si>
  <si>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</si>
  <si>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</si>
  <si>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</si>
  <si>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</si>
  <si>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</si>
  <si>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</si>
  <si>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</si>
  <si>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</si>
  <si>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</si>
  <si>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</si>
  <si>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</si>
  <si>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</si>
  <si>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</si>
  <si>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</si>
  <si>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</si>
  <si>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</si>
  <si>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</si>
  <si>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</si>
  <si>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</si>
  <si>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</si>
  <si>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</si>
  <si>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</si>
  <si>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</si>
  <si>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</si>
  <si>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</si>
  <si>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</si>
  <si>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</si>
  <si>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</si>
  <si>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</si>
  <si>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</si>
  <si>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</si>
  <si>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</si>
  <si>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</si>
  <si>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</si>
  <si>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</si>
  <si>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</si>
  <si>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</si>
  <si>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</si>
  <si>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</si>
  <si>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</si>
  <si>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</si>
  <si>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</si>
  <si>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</si>
  <si>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</si>
  <si>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</si>
  <si>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</si>
  <si>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</si>
  <si>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</si>
  <si>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</si>
  <si>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</si>
  <si>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</si>
  <si>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</si>
  <si>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</si>
  <si>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</si>
  <si>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</si>
  <si>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</si>
  <si>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</si>
  <si>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</si>
  <si>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</si>
  <si>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</si>
  <si>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</si>
  <si>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</si>
  <si>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</si>
  <si>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</si>
  <si>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</si>
  <si>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</si>
  <si>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</si>
  <si>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</si>
  <si>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</si>
  <si>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</si>
  <si>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</si>
  <si>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</si>
  <si>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</si>
  <si>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</si>
  <si>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</si>
  <si>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</si>
  <si>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</si>
  <si>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</si>
  <si>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</si>
  <si>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</si>
  <si>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</si>
  <si>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</si>
  <si>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</si>
  <si>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</si>
  <si>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</si>
  <si>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</si>
  <si>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</si>
  <si>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</si>
  <si>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</si>
  <si>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</si>
  <si>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</si>
  <si>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</si>
  <si>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</si>
  <si>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</si>
  <si>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</si>
  <si>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</si>
  <si>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</si>
  <si>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</si>
  <si>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</si>
  <si>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</si>
  <si>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</si>
  <si>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</si>
  <si>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</si>
  <si>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</si>
  <si>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</si>
  <si>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</si>
  <si>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</si>
  <si>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</si>
  <si>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</si>
  <si>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</si>
  <si>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</si>
  <si>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</si>
  <si>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</si>
  <si>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</si>
  <si>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</si>
  <si>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</si>
  <si>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</si>
  <si>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</si>
  <si>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</si>
  <si>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</si>
  <si>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</si>
  <si>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</si>
  <si>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</si>
  <si>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</si>
  <si>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</si>
  <si>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</si>
  <si>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</si>
  <si>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</si>
  <si>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</si>
  <si>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</si>
  <si>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</si>
  <si>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</si>
  <si>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</si>
  <si>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</si>
  <si>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</si>
  <si>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</si>
  <si>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</si>
  <si>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</si>
  <si>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</si>
  <si>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</si>
  <si>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</si>
  <si>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</si>
  <si>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</si>
  <si>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</si>
  <si>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</si>
  <si>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</si>
  <si>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</si>
  <si>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</si>
  <si>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</si>
  <si>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</si>
  <si>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</si>
  <si>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</si>
  <si>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</si>
  <si>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</si>
  <si>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</si>
  <si>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</si>
  <si>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</si>
  <si>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</si>
  <si>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</si>
  <si>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</si>
  <si>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</si>
  <si>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</si>
  <si>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</si>
  <si>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</si>
  <si>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</si>
  <si>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</si>
  <si>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</si>
  <si>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</si>
  <si>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</si>
  <si>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</si>
  <si>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</si>
  <si>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</si>
  <si>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</si>
  <si>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</si>
  <si>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</si>
  <si>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</si>
  <si>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</si>
  <si>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</si>
  <si>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</si>
  <si>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</si>
  <si>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</si>
  <si>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</si>
  <si>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</si>
  <si>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</si>
  <si>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</si>
  <si>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</si>
  <si>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</si>
  <si>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</si>
  <si>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</si>
  <si>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</si>
  <si>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</si>
  <si>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</si>
  <si>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</si>
  <si>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</si>
  <si>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</si>
  <si>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</si>
  <si>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</si>
  <si>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</si>
  <si>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</si>
  <si>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</si>
  <si>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</si>
  <si>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</si>
  <si>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</si>
  <si>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</si>
  <si>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</si>
  <si>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</si>
  <si>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</si>
  <si>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</si>
  <si>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</si>
  <si>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</si>
  <si>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</si>
  <si>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</si>
  <si>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</si>
  <si>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</si>
  <si>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</si>
  <si>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</si>
  <si>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</si>
  <si>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</si>
  <si>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</si>
  <si>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</si>
  <si>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</si>
  <si>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</si>
  <si>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</si>
  <si>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</si>
  <si>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</si>
  <si>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</si>
  <si>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</si>
  <si>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</si>
  <si>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</si>
  <si>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</si>
  <si>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</si>
  <si>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</si>
  <si>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</si>
  <si>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</si>
  <si>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</si>
  <si>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</si>
  <si>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</si>
  <si>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</si>
  <si>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</si>
  <si>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</si>
  <si>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</si>
  <si>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</si>
  <si>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</si>
  <si>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</si>
  <si>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</si>
  <si>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</si>
  <si>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</si>
  <si>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</si>
  <si>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</si>
  <si>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</si>
  <si>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</si>
  <si>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</si>
  <si>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</si>
  <si>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</si>
  <si>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</si>
  <si>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</si>
  <si>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</si>
  <si>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</si>
  <si>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</si>
  <si>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</si>
  <si>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</si>
  <si>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</si>
  <si>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</si>
  <si>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</si>
  <si>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</si>
  <si>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</si>
  <si>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</si>
  <si>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</si>
  <si>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</si>
  <si>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</si>
  <si>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</si>
  <si>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</si>
  <si>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</si>
  <si>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</si>
  <si>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</si>
  <si>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</si>
  <si>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</si>
  <si>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</si>
  <si>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</si>
  <si>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</si>
  <si>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</si>
  <si>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</si>
  <si>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</si>
  <si>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</si>
  <si>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</si>
  <si>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</si>
  <si>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</si>
  <si>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</si>
  <si>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</si>
  <si>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</si>
  <si>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</si>
  <si>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</si>
  <si>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</si>
  <si>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</si>
  <si>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</si>
  <si>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</si>
  <si>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</si>
  <si>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</si>
  <si>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</si>
  <si>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</si>
  <si>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</si>
  <si>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</si>
  <si>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</si>
  <si>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</si>
  <si>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</si>
  <si>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</si>
  <si>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</si>
  <si>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</si>
  <si>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</si>
  <si>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</si>
  <si>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</si>
  <si>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</si>
  <si>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</si>
  <si>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</si>
  <si>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</si>
  <si>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</si>
  <si>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</si>
  <si>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</si>
  <si>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</si>
  <si>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</si>
  <si>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</si>
  <si>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</si>
  <si>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</si>
  <si>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</si>
  <si>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</si>
  <si>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</si>
  <si>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</si>
  <si>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</si>
  <si>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</si>
  <si>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</si>
  <si>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</si>
  <si>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</si>
  <si>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</si>
  <si>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</si>
  <si>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</si>
  <si>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</si>
  <si>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</si>
  <si>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</si>
  <si>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</si>
  <si>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</si>
  <si>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</si>
  <si>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</si>
  <si>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</si>
  <si>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</si>
  <si>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</si>
  <si>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</si>
  <si>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</si>
  <si>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</si>
  <si>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</si>
  <si>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</si>
  <si>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</si>
  <si>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</si>
  <si>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</si>
  <si>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</si>
  <si>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</si>
  <si>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</si>
  <si>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</si>
  <si>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</si>
  <si>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</si>
  <si>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</si>
  <si>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</si>
  <si>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</si>
  <si>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</si>
  <si>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</si>
  <si>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</si>
  <si>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</si>
  <si>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</si>
  <si>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</si>
  <si>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</si>
  <si>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</si>
  <si>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</si>
  <si>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</si>
  <si>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</si>
  <si>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</si>
  <si>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</si>
  <si>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</si>
  <si>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</si>
  <si>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</si>
  <si>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</si>
  <si>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</si>
  <si>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</si>
  <si>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</si>
  <si>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</si>
  <si>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</si>
  <si>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</si>
  <si>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</si>
  <si>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</si>
  <si>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</si>
  <si>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</si>
  <si>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</si>
  <si>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</si>
  <si>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</si>
  <si>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</si>
  <si>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</si>
  <si>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</si>
  <si>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</si>
  <si>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</si>
  <si>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</si>
  <si>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</si>
  <si>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</si>
  <si>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</si>
  <si>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</si>
  <si>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</si>
  <si>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</si>
  <si>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</si>
  <si>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</si>
  <si>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</si>
  <si>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</si>
  <si>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</si>
  <si>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</si>
  <si>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</si>
  <si>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</si>
  <si>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</si>
  <si>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</si>
  <si>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</si>
  <si>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</si>
  <si>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</si>
  <si>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</si>
  <si>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</si>
  <si>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</si>
  <si>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</si>
  <si>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</si>
  <si>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</si>
  <si>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</si>
  <si>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</si>
  <si>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</si>
  <si>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</si>
  <si>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</si>
  <si>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</si>
  <si>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</si>
  <si>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</si>
  <si>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</si>
  <si>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</si>
  <si>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</si>
  <si>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</si>
  <si>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</si>
  <si>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</si>
  <si>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</si>
  <si>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</si>
  <si>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</si>
  <si>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</si>
  <si>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</si>
  <si>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</si>
  <si>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</si>
  <si>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</si>
  <si>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</si>
  <si>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</si>
  <si>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</si>
  <si>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</si>
  <si>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</si>
  <si>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</si>
  <si>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</si>
  <si>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</si>
  <si>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</si>
  <si>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</si>
  <si>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</si>
  <si>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</si>
  <si>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</si>
  <si>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</si>
  <si>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</si>
  <si>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</si>
  <si>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</si>
  <si>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</si>
  <si>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</si>
  <si>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</si>
  <si>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</si>
  <si>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</si>
  <si>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</si>
  <si>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</si>
  <si>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</si>
  <si>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</si>
  <si>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</si>
  <si>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</si>
  <si>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</si>
  <si>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</si>
  <si>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</si>
  <si>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</si>
  <si>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</si>
  <si>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</si>
  <si>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</si>
  <si>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</si>
  <si>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</si>
  <si>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</si>
  <si>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</si>
  <si>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</si>
  <si>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</si>
  <si>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</si>
  <si>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</si>
  <si>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</si>
  <si>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</si>
  <si>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</si>
  <si>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</si>
  <si>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</si>
  <si>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</si>
  <si>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</si>
  <si>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</si>
  <si>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</si>
  <si>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</si>
  <si>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</si>
  <si>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</si>
  <si>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</si>
  <si>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</si>
  <si>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</si>
  <si>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</si>
  <si>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</si>
  <si>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</si>
  <si>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</si>
  <si>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</si>
  <si>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</si>
  <si>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</si>
  <si>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</si>
  <si>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</si>
  <si>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</si>
  <si>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</si>
  <si>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</si>
  <si>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</si>
  <si>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</si>
  <si>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</si>
  <si>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</si>
  <si>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</si>
  <si>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</si>
  <si>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</si>
  <si>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</si>
  <si>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</si>
  <si>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</si>
  <si>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</si>
  <si>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</si>
  <si>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</si>
  <si>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</si>
  <si>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</si>
  <si>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</si>
  <si>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</si>
  <si>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</si>
  <si>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</si>
  <si>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</si>
  <si>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</si>
  <si>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</si>
  <si>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</si>
  <si>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</si>
  <si>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</si>
  <si>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</si>
  <si>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</si>
  <si>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</si>
  <si>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</si>
  <si>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</si>
  <si>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</si>
  <si>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</si>
  <si>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</si>
  <si>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</si>
  <si>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</si>
  <si>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</si>
  <si>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</si>
  <si>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</si>
  <si>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</si>
  <si>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</si>
  <si>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</si>
  <si>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</si>
  <si>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</si>
  <si>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</si>
  <si>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</si>
  <si>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</si>
  <si>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</si>
  <si>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</si>
  <si>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</si>
  <si>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</si>
  <si>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</si>
  <si>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</si>
  <si>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</si>
  <si>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</si>
  <si>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</si>
  <si>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</si>
  <si>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</si>
  <si>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</si>
  <si>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</si>
  <si>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</si>
  <si>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</si>
  <si>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</si>
  <si>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</si>
  <si>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</si>
  <si>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</si>
  <si>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</si>
  <si>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</si>
  <si>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</si>
  <si>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</si>
  <si>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</si>
  <si>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</si>
  <si>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</si>
  <si>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</si>
  <si>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</si>
  <si>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</si>
  <si>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</si>
  <si>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</si>
  <si>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</si>
  <si>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</si>
  <si>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</si>
  <si>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</si>
  <si>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</si>
  <si>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</si>
  <si>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</si>
  <si>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</si>
  <si>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</si>
  <si>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</si>
  <si>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</si>
  <si>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</si>
  <si>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</si>
  <si>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</si>
  <si>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</si>
  <si>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</si>
  <si>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</si>
  <si>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</si>
  <si>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</si>
  <si>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</si>
  <si>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</si>
  <si>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</si>
  <si>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</si>
  <si>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</si>
  <si>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</si>
  <si>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</si>
  <si>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</si>
  <si>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</si>
  <si>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</si>
  <si>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</si>
  <si>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</si>
  <si>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</si>
  <si>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</si>
  <si>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</si>
  <si>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</si>
  <si>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</si>
  <si>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</si>
  <si>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</si>
  <si>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</si>
  <si>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</si>
  <si>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</si>
  <si>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</si>
  <si>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</si>
  <si>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</si>
  <si>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</si>
  <si>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</si>
  <si>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</si>
  <si>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</si>
  <si>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</si>
  <si>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</si>
  <si>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</si>
  <si>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</si>
  <si>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</si>
  <si>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</si>
  <si>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</si>
  <si>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</si>
  <si>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</si>
  <si>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</si>
  <si>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</si>
  <si>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</si>
  <si>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</si>
  <si>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</si>
  <si>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</si>
  <si>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</si>
  <si>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</si>
  <si>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</si>
  <si>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</si>
  <si>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</si>
  <si>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</si>
  <si>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</si>
  <si>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</si>
  <si>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</si>
  <si>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</si>
  <si>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</si>
  <si>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</si>
  <si>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</si>
  <si>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</si>
  <si>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</si>
  <si>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</si>
  <si>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</si>
  <si>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</si>
  <si>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</si>
  <si>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</si>
  <si>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</si>
  <si>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</si>
  <si>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</si>
  <si>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</si>
  <si>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</si>
  <si>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</si>
  <si>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</si>
  <si>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</si>
  <si>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</si>
  <si>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</si>
  <si>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</si>
  <si>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</si>
  <si>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</si>
  <si>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</si>
  <si>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</si>
  <si>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</si>
  <si>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</si>
  <si>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</si>
  <si>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</si>
  <si>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</si>
  <si>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</si>
  <si>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</si>
  <si>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</si>
  <si>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</si>
  <si>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</si>
  <si>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</si>
  <si>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</si>
  <si>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</si>
  <si>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</si>
  <si>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</si>
  <si>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</si>
  <si>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</si>
  <si>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</si>
  <si>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</si>
  <si>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</si>
  <si>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</si>
  <si>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</si>
  <si>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</si>
  <si>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</si>
  <si>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</si>
  <si>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</si>
  <si>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</si>
  <si>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</si>
  <si>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</si>
  <si>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</si>
  <si>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</si>
  <si>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</si>
  <si>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</si>
  <si>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</si>
  <si>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</si>
  <si>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</si>
  <si>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</si>
  <si>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</si>
  <si>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</si>
  <si>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</si>
  <si>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</si>
  <si>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</si>
  <si>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</si>
  <si>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</si>
  <si>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</si>
  <si>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</si>
  <si>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</si>
  <si>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</si>
  <si>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</si>
  <si>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</si>
  <si>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</si>
  <si>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</si>
  <si>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</si>
  <si>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</si>
  <si>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</si>
  <si>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</si>
  <si>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</si>
  <si>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</si>
  <si>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</si>
  <si>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</si>
  <si>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</si>
  <si>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</si>
  <si>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</si>
  <si>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</si>
  <si>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</si>
  <si>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</si>
  <si>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</si>
  <si>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</si>
  <si>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</si>
  <si>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</si>
  <si>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</si>
  <si>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</si>
  <si>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</si>
  <si>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</si>
  <si>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</si>
  <si>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</si>
  <si>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</si>
  <si>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</si>
  <si>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</si>
  <si>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</si>
  <si>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</si>
  <si>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</si>
  <si>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</si>
  <si>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</si>
  <si>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</si>
  <si>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</si>
  <si>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</si>
  <si>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</si>
  <si>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</si>
  <si>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</si>
  <si>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</si>
  <si>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</si>
  <si>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</si>
  <si>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</si>
  <si>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</si>
  <si>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</si>
  <si>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</si>
  <si>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</si>
  <si>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</si>
  <si>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</si>
  <si>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</si>
  <si>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</si>
  <si>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</si>
  <si>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</si>
  <si>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</si>
  <si>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</si>
  <si>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</si>
  <si>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</si>
  <si>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</si>
  <si>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</si>
  <si>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</si>
  <si>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</si>
  <si>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</si>
  <si>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</si>
  <si>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</si>
  <si>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</si>
  <si>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</si>
  <si>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</si>
  <si>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</si>
  <si>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</si>
  <si>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</si>
  <si>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</si>
  <si>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</si>
  <si>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</si>
  <si>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</si>
  <si>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</si>
  <si>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</si>
  <si>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</si>
  <si>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</si>
  <si>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</si>
  <si>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</si>
  <si>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</si>
  <si>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</si>
  <si>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</si>
  <si>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</si>
  <si>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</si>
  <si>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</si>
  <si>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</si>
  <si>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</si>
  <si>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</si>
  <si>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</si>
  <si>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</si>
  <si>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</si>
  <si>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</si>
  <si>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</si>
  <si>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</si>
  <si>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</si>
  <si>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</si>
  <si>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</si>
  <si>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</si>
  <si>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</si>
  <si>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</si>
  <si>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</si>
  <si>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</si>
  <si>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</si>
  <si>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</si>
  <si>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</si>
  <si>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</si>
  <si>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</si>
  <si>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</si>
  <si>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</si>
  <si>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</si>
  <si>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</si>
  <si>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</si>
  <si>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</si>
  <si>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</si>
  <si>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</si>
  <si>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</si>
  <si>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</si>
  <si>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</si>
  <si>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</si>
  <si>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</si>
  <si>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</si>
  <si>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</si>
  <si>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</si>
  <si>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</si>
  <si>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</si>
  <si>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</si>
  <si>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</si>
  <si>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</si>
  <si>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</si>
  <si>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</si>
  <si>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</si>
  <si>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</si>
  <si>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</si>
  <si>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</si>
  <si>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</si>
  <si>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</si>
  <si>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</si>
  <si>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</si>
  <si>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</si>
  <si>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</si>
  <si>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</si>
  <si>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</si>
  <si>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</si>
  <si>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</si>
  <si>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</si>
  <si>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</si>
  <si>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</si>
  <si>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</si>
  <si>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</si>
  <si>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</si>
  <si>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</si>
  <si>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</si>
  <si>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</si>
  <si>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</si>
  <si>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</si>
  <si>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</si>
  <si>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</si>
  <si>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</si>
  <si>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</si>
  <si>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</si>
  <si>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</si>
  <si>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</si>
  <si>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</si>
  <si>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</si>
  <si>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</si>
  <si>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</si>
  <si>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</si>
  <si>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</si>
  <si>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</si>
  <si>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</si>
  <si>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</si>
  <si>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</si>
  <si>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</si>
  <si>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</si>
  <si>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</si>
  <si>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</si>
  <si>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</si>
  <si>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</si>
  <si>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</si>
  <si>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</si>
  <si>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</si>
  <si>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</si>
  <si>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</si>
  <si>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</si>
  <si>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</si>
  <si>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</si>
  <si>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</si>
  <si>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</si>
  <si>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</si>
  <si>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</si>
  <si>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</si>
  <si>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</si>
  <si>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</si>
  <si>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</si>
  <si>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</si>
  <si>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</si>
  <si>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</si>
  <si>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</si>
  <si>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</si>
  <si>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</si>
  <si>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</si>
  <si>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</si>
  <si>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</si>
  <si>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</si>
  <si>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</si>
  <si>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</si>
  <si>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</si>
  <si>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</si>
  <si>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</si>
  <si>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</si>
  <si>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</si>
  <si>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</si>
  <si>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</si>
  <si>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</si>
  <si>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</si>
  <si>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</si>
  <si>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</si>
  <si>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</si>
  <si>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</si>
  <si>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</si>
  <si>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</si>
  <si>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</si>
  <si>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</si>
  <si>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</si>
  <si>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</si>
  <si>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</si>
  <si>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</si>
  <si>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</si>
  <si>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</si>
  <si>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</si>
  <si>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</si>
  <si>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</si>
  <si>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</si>
  <si>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</si>
  <si>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</si>
  <si>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</si>
  <si>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</si>
  <si>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</si>
  <si>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</si>
  <si>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</si>
  <si>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</si>
  <si>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</si>
  <si>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</si>
  <si>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</si>
  <si>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</si>
  <si>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</si>
  <si>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</si>
  <si>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</si>
  <si>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</si>
  <si>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</si>
  <si>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</si>
  <si>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</si>
  <si>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</si>
  <si>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</si>
  <si>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</si>
  <si>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</si>
  <si>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</si>
  <si>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</si>
  <si>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</si>
  <si>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</si>
  <si>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</si>
  <si>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</si>
  <si>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</si>
  <si>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</si>
  <si>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</si>
  <si>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</si>
  <si>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</si>
  <si>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</si>
  <si>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</si>
  <si>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</si>
  <si>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</si>
  <si>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</si>
  <si>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</si>
  <si>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</si>
  <si>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</si>
  <si>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</si>
  <si>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</si>
  <si>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</si>
  <si>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</si>
  <si>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</si>
  <si>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</si>
  <si>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</si>
  <si>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</si>
  <si>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</si>
  <si>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</si>
  <si>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</si>
  <si>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</si>
  <si>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</si>
  <si>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</si>
  <si>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</si>
  <si>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</si>
  <si>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</si>
  <si>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</si>
  <si>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</si>
  <si>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</si>
  <si>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</si>
  <si>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</si>
  <si>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</si>
  <si>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</si>
  <si>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</si>
  <si>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</si>
  <si>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</si>
  <si>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</si>
  <si>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</si>
  <si>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</si>
  <si>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</si>
  <si>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</si>
  <si>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</si>
  <si>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</si>
  <si>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</si>
  <si>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</si>
  <si>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</si>
  <si>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</si>
  <si>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</si>
  <si>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</si>
  <si>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</si>
  <si>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</si>
  <si>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</si>
  <si>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</si>
  <si>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</si>
  <si>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</si>
  <si>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</si>
  <si>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</si>
  <si>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</si>
  <si>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</si>
  <si>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</si>
  <si>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</si>
  <si>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</si>
  <si>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</si>
  <si>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</si>
  <si>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</si>
  <si>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</si>
  <si>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</si>
  <si>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</si>
  <si>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</si>
  <si>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</si>
  <si>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</si>
  <si>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</si>
  <si>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</si>
  <si>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</si>
  <si>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</si>
  <si>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</si>
  <si>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</si>
  <si>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</si>
  <si>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</si>
  <si>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</si>
  <si>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</si>
  <si>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</si>
  <si>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</si>
  <si>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</si>
  <si>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</si>
  <si>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</si>
  <si>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</si>
  <si>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</si>
  <si>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</si>
  <si>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</si>
  <si>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</si>
  <si>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</si>
  <si>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</si>
  <si>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</si>
  <si>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</si>
  <si>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</si>
  <si>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</si>
  <si>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</si>
  <si>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</si>
  <si>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</si>
  <si>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</si>
  <si>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</si>
  <si>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</si>
  <si>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</si>
  <si>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</si>
  <si>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</si>
  <si>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</si>
  <si>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</si>
  <si>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</si>
  <si>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</si>
  <si>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</si>
  <si>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</si>
  <si>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</si>
  <si>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</si>
  <si>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</si>
  <si>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</si>
  <si>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</si>
  <si>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</si>
  <si>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</si>
  <si>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</si>
  <si>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</si>
  <si>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</si>
  <si>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</si>
  <si>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</si>
  <si>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</si>
  <si>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</si>
  <si>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</si>
  <si>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</si>
  <si>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</si>
  <si>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</si>
  <si>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</si>
  <si>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</si>
  <si>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</si>
  <si>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</si>
  <si>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</si>
  <si>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</si>
  <si>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</si>
  <si>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</si>
  <si>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</si>
  <si>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</si>
  <si>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</si>
  <si>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</si>
  <si>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</si>
  <si>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</si>
  <si>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</si>
  <si>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</si>
  <si>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</si>
  <si>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</si>
  <si>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</si>
  <si>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</si>
  <si>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</si>
  <si>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</si>
  <si>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</si>
  <si>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</si>
  <si>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</si>
  <si>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</si>
  <si>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</si>
  <si>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</si>
  <si>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</si>
  <si>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</si>
  <si>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</si>
  <si>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</si>
  <si>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</si>
  <si>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</si>
  <si>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</si>
  <si>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</si>
  <si>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</si>
  <si>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</si>
  <si>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</si>
  <si>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</si>
  <si>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</si>
  <si>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</si>
  <si>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</si>
  <si>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</si>
  <si>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</si>
  <si>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</si>
  <si>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</si>
  <si>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</si>
  <si>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</si>
  <si>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</si>
  <si>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</si>
  <si>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</si>
  <si>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</si>
  <si>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</si>
  <si>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</si>
  <si>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</si>
  <si>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</si>
  <si>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</si>
  <si>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</si>
  <si>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</si>
  <si>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</si>
  <si>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</si>
  <si>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</si>
  <si>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</si>
  <si>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</si>
  <si>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</si>
  <si>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</si>
  <si>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</si>
  <si>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</si>
  <si>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</si>
  <si>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</si>
  <si>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</si>
  <si>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</si>
  <si>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</si>
  <si>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</si>
  <si>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</si>
  <si>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</si>
  <si>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</si>
  <si>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</si>
  <si>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</si>
  <si>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</si>
  <si>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</si>
  <si>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</si>
  <si>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</si>
  <si>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</si>
  <si>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</si>
  <si>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</si>
  <si>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</si>
  <si>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</si>
  <si>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</si>
  <si>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</si>
  <si>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</si>
  <si>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</si>
  <si>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</si>
  <si>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</si>
  <si>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</si>
  <si>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</si>
  <si>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</si>
  <si>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</si>
  <si>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</si>
  <si>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</si>
  <si>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</si>
  <si>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</si>
  <si>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</si>
  <si>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</si>
  <si>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</si>
  <si>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</si>
  <si>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</si>
  <si>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</si>
  <si>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</si>
  <si>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</si>
  <si>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</si>
  <si>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</si>
  <si>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</si>
  <si>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</si>
  <si>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</si>
  <si>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</si>
  <si>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</si>
  <si>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</si>
  <si>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</si>
  <si>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</si>
  <si>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</si>
  <si>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</si>
  <si>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</si>
  <si>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</si>
  <si>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</si>
  <si>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</si>
  <si>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</si>
  <si>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</si>
  <si>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</si>
  <si>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</si>
  <si>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</si>
  <si>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</si>
  <si>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</si>
  <si>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</si>
  <si>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</si>
  <si>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</si>
  <si>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</si>
  <si>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</si>
  <si>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</si>
  <si>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</si>
  <si>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</si>
  <si>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</si>
  <si>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</si>
  <si>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</si>
  <si>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</si>
  <si>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</si>
  <si>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</si>
  <si>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</si>
  <si>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</si>
  <si>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</si>
  <si>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</si>
  <si>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</si>
  <si>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</si>
  <si>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</si>
  <si>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</si>
  <si>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</si>
  <si>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</si>
  <si>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</si>
  <si>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</si>
  <si>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</si>
  <si>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</si>
  <si>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</si>
  <si>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</si>
  <si>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</si>
  <si>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</si>
  <si>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</si>
  <si>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</si>
  <si>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</si>
  <si>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</si>
  <si>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</si>
  <si>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</si>
  <si>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</si>
  <si>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</si>
  <si>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</si>
  <si>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</si>
  <si>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</si>
  <si>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</si>
  <si>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</si>
  <si>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</si>
  <si>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</si>
  <si>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</si>
  <si>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</si>
  <si>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</si>
  <si>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</si>
  <si>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</si>
  <si>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</si>
  <si>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</si>
  <si>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</si>
  <si>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</si>
  <si>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</si>
  <si>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</si>
  <si>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</si>
  <si>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</si>
  <si>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</si>
  <si>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</si>
  <si>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</si>
  <si>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</si>
  <si>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</si>
  <si>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</si>
  <si>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</si>
  <si>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</si>
  <si>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</si>
  <si>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</si>
  <si>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</si>
  <si>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</si>
  <si>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</si>
  <si>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</si>
  <si>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</si>
  <si>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</si>
  <si>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</si>
  <si>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</si>
  <si>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</si>
  <si>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</si>
  <si>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</si>
  <si>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</si>
  <si>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</si>
  <si>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</si>
  <si>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</si>
  <si>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</si>
  <si>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</si>
  <si>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</si>
  <si>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</si>
  <si>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</si>
  <si>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</si>
  <si>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</si>
  <si>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</si>
  <si>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</si>
  <si>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</si>
  <si>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</si>
  <si>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</si>
  <si>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</si>
  <si>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</si>
  <si>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</si>
  <si>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</si>
  <si>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</si>
  <si>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</si>
  <si>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</si>
  <si>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</si>
  <si>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</si>
  <si>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</si>
  <si>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</si>
  <si>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</si>
  <si>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</si>
  <si>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</si>
  <si>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</si>
  <si>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</si>
  <si>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</si>
  <si>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</si>
  <si>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</si>
  <si>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</si>
  <si>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</si>
  <si>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</si>
  <si>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</si>
  <si>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</si>
  <si>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</si>
  <si>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</si>
  <si>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</si>
  <si>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</si>
  <si>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</si>
  <si>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</si>
  <si>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</si>
  <si>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</si>
  <si>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</si>
  <si>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</si>
  <si>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</si>
  <si>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</si>
  <si>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</si>
  <si>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</si>
  <si>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</si>
  <si>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</si>
  <si>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</si>
  <si>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</si>
  <si>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</si>
  <si>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</si>
  <si>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</si>
  <si>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</si>
  <si>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</si>
  <si>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</si>
  <si>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</si>
  <si>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</si>
  <si>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</si>
  <si>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</si>
  <si>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</si>
  <si>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</si>
  <si>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</si>
  <si>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</si>
  <si>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</si>
  <si>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</si>
  <si>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</si>
  <si>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</si>
  <si>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</si>
  <si>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</si>
  <si>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</si>
  <si>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</si>
  <si>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</si>
  <si>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</si>
  <si>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</si>
  <si>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</si>
  <si>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</si>
  <si>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</si>
  <si>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</si>
  <si>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</si>
  <si>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</si>
  <si>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</si>
  <si>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</si>
  <si>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</si>
  <si>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</si>
  <si>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</si>
  <si>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</si>
  <si>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</si>
  <si>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</si>
  <si>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</si>
  <si>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</si>
  <si>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</si>
  <si>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</si>
  <si>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</si>
  <si>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</si>
  <si>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</si>
  <si>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</si>
  <si>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</si>
  <si>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</si>
  <si>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</si>
  <si>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</si>
  <si>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</si>
  <si>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</si>
  <si>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</si>
  <si>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</si>
  <si>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</si>
  <si>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</si>
  <si>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</si>
  <si>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</si>
  <si>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</si>
  <si>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</si>
  <si>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</si>
  <si>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</si>
  <si>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</si>
  <si>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</si>
  <si>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</si>
  <si>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</si>
  <si>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</si>
  <si>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</si>
  <si>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</si>
  <si>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</si>
  <si>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</si>
  <si>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</si>
  <si>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</si>
  <si>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</si>
  <si>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</si>
  <si>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</si>
  <si>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</si>
  <si>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</si>
  <si>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</si>
  <si>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</si>
  <si>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</si>
  <si>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</si>
  <si>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</si>
  <si>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</si>
  <si>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</si>
  <si>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</si>
  <si>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</si>
  <si>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</si>
  <si>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</si>
  <si>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</si>
  <si>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</si>
  <si>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</si>
  <si>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</si>
  <si>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</si>
  <si>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</si>
  <si>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</si>
  <si>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</si>
  <si>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</si>
  <si>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</si>
  <si>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</si>
  <si>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</si>
  <si>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</si>
  <si>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</si>
  <si>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</si>
  <si>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</si>
  <si>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</si>
  <si>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</si>
  <si>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</si>
  <si>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</si>
  <si>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</si>
  <si>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</si>
  <si>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</si>
  <si>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</si>
  <si>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</si>
  <si>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</si>
  <si>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</si>
  <si>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</si>
  <si>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</si>
  <si>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</si>
  <si>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</si>
  <si>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</si>
  <si>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</si>
  <si>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</si>
  <si>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</si>
  <si>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</si>
  <si>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</si>
  <si>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</si>
  <si>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</si>
  <si>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</si>
  <si>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</si>
  <si>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</si>
  <si>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</si>
  <si>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</si>
  <si>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</si>
  <si>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</si>
  <si>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</si>
  <si>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</si>
  <si>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</si>
  <si>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</si>
  <si>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</si>
  <si>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</si>
  <si>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</si>
  <si>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</si>
  <si>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</si>
  <si>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</si>
  <si>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</si>
  <si>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</si>
  <si>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</si>
  <si>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</si>
  <si>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</si>
  <si>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</si>
  <si>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</si>
  <si>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</si>
  <si>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</si>
  <si>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</si>
  <si>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</si>
  <si>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</si>
  <si>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</si>
  <si>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</si>
  <si>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</si>
  <si>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</si>
  <si>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</si>
  <si>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</si>
  <si>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</si>
  <si>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</si>
  <si>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</si>
  <si>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</si>
  <si>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</si>
  <si>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</si>
  <si>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</si>
  <si>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</si>
  <si>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</si>
  <si>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</si>
  <si>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</si>
  <si>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</si>
  <si>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</si>
  <si>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</si>
  <si>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</si>
  <si>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</si>
  <si>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</si>
  <si>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</si>
  <si>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</si>
  <si>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</si>
  <si>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</si>
  <si>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</si>
  <si>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</si>
  <si>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</si>
  <si>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</si>
  <si>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</si>
  <si>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</si>
  <si>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</si>
  <si>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</si>
  <si>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</si>
  <si>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</si>
  <si>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</si>
  <si>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</si>
  <si>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</si>
  <si>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</si>
  <si>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</si>
  <si>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</si>
  <si>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</si>
  <si>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</si>
  <si>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</si>
  <si>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</si>
  <si>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</si>
  <si>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</si>
  <si>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</si>
  <si>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</si>
  <si>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</si>
  <si>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</si>
  <si>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</si>
  <si>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</si>
  <si>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</si>
  <si>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</si>
  <si>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</si>
  <si>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</si>
  <si>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</si>
  <si>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</si>
  <si>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</si>
  <si>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</si>
  <si>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</si>
  <si>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</si>
  <si>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</si>
  <si>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</si>
  <si>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</si>
  <si>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</si>
  <si>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</si>
  <si>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</si>
  <si>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</si>
  <si>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</si>
  <si>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</si>
  <si>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</si>
  <si>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</si>
  <si>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</si>
  <si>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</si>
  <si>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</si>
  <si>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</si>
  <si>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</si>
  <si>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</si>
  <si>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</si>
  <si>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</si>
  <si>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</si>
  <si>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</si>
  <si>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</si>
  <si>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</si>
  <si>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</si>
  <si>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</si>
  <si>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</si>
  <si>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</si>
  <si>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</si>
  <si>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</si>
  <si>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</si>
  <si>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</si>
  <si>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</si>
  <si>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</si>
  <si>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</si>
  <si>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</si>
  <si>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</si>
  <si>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</si>
  <si>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</si>
  <si>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</si>
  <si>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</si>
  <si>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</si>
  <si>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</si>
  <si>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</si>
  <si>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</si>
  <si>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</si>
  <si>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</si>
  <si>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</si>
  <si>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</si>
  <si>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</si>
  <si>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</si>
  <si>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</si>
  <si>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</si>
  <si>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</si>
  <si>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</si>
  <si>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</si>
  <si>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</si>
  <si>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</si>
  <si>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</si>
  <si>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</si>
  <si>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</si>
  <si>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</si>
  <si>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</si>
  <si>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</si>
  <si>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</si>
  <si>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</si>
  <si>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</si>
  <si>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</si>
  <si>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</si>
  <si>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</si>
  <si>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</si>
  <si>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</si>
  <si>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</si>
  <si>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</si>
  <si>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</si>
  <si>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</si>
  <si>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</si>
  <si>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</si>
  <si>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</si>
  <si>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</si>
  <si>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</si>
  <si>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</si>
  <si>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</si>
  <si>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</si>
  <si>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</si>
  <si>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</si>
  <si>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</si>
  <si>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</si>
  <si>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</si>
  <si>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</si>
  <si>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</si>
  <si>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</si>
  <si>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</si>
  <si>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</si>
  <si>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</si>
  <si>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</si>
  <si>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</si>
  <si>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</si>
  <si>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</si>
  <si>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</si>
  <si>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</si>
  <si>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</si>
  <si>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</si>
  <si>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</si>
  <si>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</si>
  <si>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</si>
  <si>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</si>
  <si>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</si>
  <si>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</si>
  <si>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</si>
  <si>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</si>
  <si>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</si>
  <si>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</si>
  <si>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</si>
  <si>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</si>
  <si>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</si>
  <si>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</si>
  <si>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</si>
  <si>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</si>
  <si>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</si>
  <si>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</si>
  <si>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</si>
  <si>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</si>
  <si>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</si>
  <si>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</si>
  <si>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</si>
  <si>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</si>
  <si>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</si>
  <si>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</si>
  <si>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</si>
  <si>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</si>
  <si>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</si>
  <si>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</si>
  <si>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</si>
  <si>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</si>
  <si>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</si>
  <si>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</si>
  <si>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</si>
  <si>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</si>
  <si>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</si>
  <si>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</si>
  <si>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</si>
  <si>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</si>
  <si>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</si>
  <si>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</si>
  <si>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</si>
  <si>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</si>
  <si>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</si>
  <si>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</si>
  <si>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</si>
  <si>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</si>
  <si>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</si>
  <si>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</si>
  <si>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</si>
  <si>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</si>
  <si>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</si>
  <si>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</si>
  <si>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</si>
  <si>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</si>
  <si>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</si>
  <si>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</si>
  <si>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</si>
  <si>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</si>
  <si>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</si>
  <si>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</si>
  <si>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</si>
  <si>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</si>
  <si>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</si>
  <si>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</si>
  <si>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</si>
  <si>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</si>
  <si>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</si>
  <si>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</si>
  <si>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</si>
  <si>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</si>
  <si>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</si>
  <si>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</si>
  <si>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</si>
  <si>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</si>
  <si>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</si>
  <si>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</si>
  <si>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</si>
  <si>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</si>
  <si>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</si>
  <si>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</si>
  <si>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</si>
  <si>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</si>
  <si>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</si>
  <si>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</si>
  <si>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</si>
  <si>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</si>
  <si>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</si>
  <si>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</si>
  <si>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</si>
  <si>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</si>
  <si>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</si>
  <si>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</si>
  <si>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</si>
  <si>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</si>
  <si>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</si>
  <si>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</si>
  <si>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</si>
  <si>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</si>
  <si>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</si>
  <si>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</si>
  <si>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</si>
  <si>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</si>
  <si>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</si>
  <si>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</si>
  <si>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</si>
  <si>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</si>
  <si>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</si>
  <si>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</si>
  <si>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</si>
  <si>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</si>
  <si>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</si>
  <si>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</si>
  <si>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</si>
  <si>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</si>
  <si>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</si>
  <si>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</si>
  <si>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</si>
  <si>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</si>
  <si>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</si>
  <si>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</si>
  <si>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</si>
  <si>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</si>
  <si>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</si>
  <si>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</si>
  <si>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</si>
  <si>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</si>
  <si>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</si>
  <si>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</si>
  <si>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</si>
  <si>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</si>
  <si>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</si>
  <si>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</si>
  <si>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</si>
  <si>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</si>
  <si>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</si>
  <si>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</si>
  <si>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</si>
  <si>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</si>
  <si>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</si>
  <si>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</si>
  <si>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</si>
  <si>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</si>
  <si>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</si>
  <si>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</si>
  <si>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</si>
  <si>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</si>
  <si>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</si>
  <si>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</si>
  <si>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</si>
  <si>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</si>
  <si>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</si>
  <si>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</si>
  <si>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</si>
  <si>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</si>
  <si>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</si>
  <si>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</si>
  <si>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</si>
  <si>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</si>
  <si>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</si>
  <si>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</si>
  <si>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</si>
  <si>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</si>
  <si>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</si>
  <si>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</si>
  <si>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</si>
  <si>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</si>
  <si>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</si>
  <si>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</si>
  <si>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</si>
  <si>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</si>
  <si>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</si>
  <si>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</si>
  <si>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</si>
  <si>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</si>
  <si>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</si>
  <si>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</si>
  <si>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</si>
  <si>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</si>
  <si>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</si>
  <si>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</si>
  <si>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</si>
  <si>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</si>
  <si>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</si>
  <si>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</si>
  <si>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</si>
  <si>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</si>
  <si>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</si>
  <si>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</si>
  <si>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</si>
  <si>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</si>
  <si>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</si>
  <si>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</si>
  <si>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</si>
  <si>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</si>
  <si>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</si>
  <si>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</si>
  <si>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</si>
  <si>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</si>
  <si>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</si>
  <si>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</si>
  <si>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</si>
  <si>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</si>
  <si>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</si>
  <si>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</si>
  <si>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</si>
  <si>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</si>
  <si>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</si>
  <si>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</si>
  <si>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</si>
  <si>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</si>
  <si>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</si>
  <si>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</si>
  <si>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</si>
  <si>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</si>
  <si>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</si>
  <si>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</si>
  <si>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</si>
  <si>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</si>
  <si>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</si>
  <si>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</si>
  <si>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</si>
  <si>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</si>
  <si>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</si>
  <si>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</si>
  <si>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</si>
  <si>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</si>
  <si>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</si>
  <si>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</si>
  <si>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</si>
  <si>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</si>
  <si>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</si>
  <si>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</si>
  <si>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</si>
  <si>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</si>
  <si>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</si>
  <si>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</si>
  <si>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</si>
  <si>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</si>
  <si>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</si>
  <si>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</si>
  <si>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</si>
  <si>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</si>
  <si>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</si>
  <si>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</si>
  <si>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</si>
  <si>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</si>
  <si>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</si>
  <si>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</si>
  <si>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</si>
  <si>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</si>
  <si>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</si>
  <si>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</si>
  <si>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</si>
  <si>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</si>
  <si>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</si>
  <si>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</si>
  <si>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</si>
  <si>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</si>
  <si>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</si>
  <si>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</si>
  <si>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</si>
  <si>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</si>
  <si>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</si>
  <si>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</si>
  <si>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</si>
  <si>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</si>
  <si>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</si>
  <si>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</si>
  <si>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</si>
  <si>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</si>
  <si>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</si>
  <si>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</si>
  <si>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</si>
  <si>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</si>
  <si>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</si>
  <si>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</si>
  <si>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</si>
  <si>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</si>
  <si>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</si>
  <si>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</si>
  <si>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</si>
  <si>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</si>
  <si>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</si>
  <si>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</si>
  <si>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</si>
  <si>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</si>
  <si>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</si>
  <si>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</si>
  <si>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</si>
  <si>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</si>
  <si>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</si>
  <si>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</si>
  <si>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</si>
  <si>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</si>
  <si>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</si>
  <si>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</si>
  <si>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</si>
  <si>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</si>
  <si>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</si>
  <si>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</si>
  <si>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</si>
  <si>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</si>
  <si>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</si>
  <si>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</si>
  <si>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</si>
  <si>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</si>
  <si>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</si>
  <si>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</si>
  <si>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</si>
  <si>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</si>
  <si>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</si>
  <si>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</si>
  <si>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</si>
  <si>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</si>
  <si>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</si>
  <si>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</si>
  <si>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</si>
  <si>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</si>
  <si>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</si>
  <si>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</si>
  <si>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</si>
  <si>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</si>
  <si>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</si>
  <si>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</si>
  <si>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</si>
  <si>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</si>
  <si>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</si>
  <si>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</si>
  <si>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</si>
  <si>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</si>
  <si>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</si>
  <si>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</si>
  <si>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</si>
  <si>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</si>
  <si>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</si>
  <si>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</si>
  <si>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</si>
  <si>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</si>
  <si>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</si>
  <si>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</si>
  <si>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</si>
  <si>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</si>
  <si>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</si>
  <si>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</si>
  <si>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</si>
  <si>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</si>
  <si>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</si>
  <si>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</si>
  <si>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</si>
  <si>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</si>
  <si>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</si>
  <si>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</si>
  <si>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</si>
  <si>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</si>
  <si>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</si>
  <si>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</si>
  <si>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</si>
  <si>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</si>
  <si>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</si>
  <si>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</si>
  <si>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</si>
  <si>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</si>
  <si>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</si>
  <si>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</si>
  <si>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</si>
  <si>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</si>
  <si>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</si>
  <si>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</si>
  <si>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</si>
  <si>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</si>
  <si>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</si>
  <si>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</si>
  <si>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</si>
  <si>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</si>
  <si>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</si>
  <si>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</si>
  <si>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</si>
  <si>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</si>
  <si>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</si>
  <si>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</si>
  <si>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</si>
  <si>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</si>
  <si>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</si>
  <si>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</si>
  <si>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</si>
  <si>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</si>
  <si>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</si>
  <si>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</si>
  <si>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</si>
  <si>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</si>
  <si>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</si>
  <si>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</si>
  <si>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</si>
  <si>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</si>
  <si>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</si>
  <si>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</si>
  <si>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</si>
  <si>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</si>
  <si>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</si>
  <si>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</si>
  <si>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</si>
  <si>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</si>
  <si>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</si>
  <si>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</si>
  <si>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</si>
  <si>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</si>
  <si>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</si>
  <si>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</si>
  <si>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</si>
  <si>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</si>
  <si>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</si>
  <si>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</si>
  <si>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</si>
  <si>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</si>
  <si>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</si>
  <si>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</si>
  <si>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</si>
  <si>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</si>
  <si>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</si>
  <si>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</si>
  <si>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</si>
  <si>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</si>
  <si>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</si>
  <si>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</si>
  <si>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</si>
  <si>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</si>
  <si>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</si>
  <si>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</si>
  <si>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</si>
  <si>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</si>
  <si>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</si>
  <si>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</si>
  <si>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</si>
  <si>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</si>
  <si>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</si>
  <si>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</si>
  <si>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</si>
  <si>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</si>
  <si>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</si>
  <si>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</si>
  <si>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</si>
  <si>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</si>
  <si>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</si>
  <si>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</si>
  <si>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</si>
  <si>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</si>
  <si>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</si>
  <si>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</si>
  <si>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</si>
  <si>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</si>
  <si>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</si>
  <si>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</si>
  <si>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</si>
  <si>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</si>
  <si>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</si>
  <si>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</si>
  <si>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</si>
  <si>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</si>
  <si>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</si>
  <si>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</si>
  <si>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</si>
  <si>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</si>
  <si>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</si>
  <si>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</si>
  <si>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</si>
  <si>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</si>
  <si>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</si>
  <si>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</si>
  <si>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</si>
  <si>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</si>
  <si>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</si>
  <si>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</si>
  <si>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</si>
  <si>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</si>
  <si>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</si>
  <si>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</si>
  <si>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</si>
  <si>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</si>
  <si>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</si>
  <si>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</si>
  <si>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</si>
  <si>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</si>
  <si>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</si>
  <si>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</si>
  <si>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</si>
  <si>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</si>
  <si>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</si>
  <si>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</si>
  <si>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</si>
  <si>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</si>
  <si>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</si>
  <si>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</si>
  <si>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</si>
  <si>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</si>
  <si>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</si>
  <si>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</si>
  <si>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</si>
  <si>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</si>
  <si>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</si>
  <si>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</si>
  <si>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</si>
  <si>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</si>
  <si>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</si>
  <si>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</si>
  <si>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</si>
  <si>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</si>
  <si>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</si>
  <si>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</si>
  <si>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</si>
  <si>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</si>
  <si>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</si>
  <si>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</si>
  <si>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</si>
  <si>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</si>
  <si>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</si>
  <si>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</si>
  <si>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</si>
  <si>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</si>
  <si>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</si>
  <si>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</si>
  <si>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</si>
  <si>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</si>
  <si>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</si>
  <si>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</si>
  <si>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</si>
  <si>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</si>
  <si>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</si>
  <si>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</si>
  <si>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</si>
  <si>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</si>
  <si>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</si>
  <si>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</si>
  <si>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</si>
  <si>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</si>
  <si>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</si>
  <si>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</si>
  <si>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</si>
  <si>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</si>
  <si>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</si>
  <si>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</si>
  <si>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</si>
  <si>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</si>
  <si>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</si>
  <si>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</si>
  <si>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</si>
  <si>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</si>
  <si>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</si>
  <si>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</si>
  <si>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</si>
  <si>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</si>
  <si>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</si>
  <si>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</si>
  <si>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</si>
  <si>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</si>
  <si>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</si>
  <si>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</si>
  <si>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</si>
  <si>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</si>
  <si>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</si>
  <si>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</si>
  <si>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</si>
  <si>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</si>
  <si>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</si>
  <si>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</si>
  <si>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</si>
  <si>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</si>
  <si>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</si>
  <si>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</si>
  <si>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</si>
  <si>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</si>
  <si>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</si>
  <si>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</si>
  <si>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</si>
  <si>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</si>
  <si>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</si>
  <si>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</si>
  <si>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</si>
  <si>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</si>
  <si>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</si>
  <si>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</si>
  <si>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</si>
  <si>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</si>
  <si>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</si>
  <si>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</si>
  <si>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</si>
  <si>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</si>
  <si>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</si>
  <si>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</si>
  <si>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</si>
  <si>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</si>
  <si>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</si>
  <si>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</si>
  <si>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</si>
  <si>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</si>
  <si>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</si>
  <si>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</si>
  <si>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</si>
  <si>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</si>
  <si>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</si>
  <si>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</si>
  <si>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</si>
  <si>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</si>
  <si>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</si>
  <si>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</si>
  <si>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</si>
  <si>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</si>
  <si>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</si>
  <si>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</si>
  <si>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</si>
  <si>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</si>
  <si>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</si>
  <si>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</si>
  <si>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</si>
  <si>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</si>
  <si>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</si>
  <si>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</si>
  <si>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</si>
  <si>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</si>
  <si>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</si>
  <si>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</si>
  <si>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</si>
  <si>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</si>
  <si>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</si>
  <si>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</si>
  <si>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</si>
  <si>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</si>
  <si>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</si>
  <si>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</si>
  <si>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</si>
  <si>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</si>
  <si>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</si>
  <si>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</si>
  <si>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</si>
  <si>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</si>
  <si>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</si>
  <si>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</si>
  <si>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</si>
  <si>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</si>
  <si>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</si>
  <si>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</si>
  <si>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</si>
  <si>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</si>
  <si>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</si>
  <si>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</si>
  <si>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</si>
  <si>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</si>
  <si>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</si>
  <si>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</si>
  <si>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</si>
  <si>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</si>
  <si>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</si>
  <si>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</si>
  <si>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</si>
  <si>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</si>
  <si>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</si>
  <si>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</si>
  <si>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</si>
  <si>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</si>
  <si>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</si>
  <si>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</si>
  <si>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</si>
  <si>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</si>
  <si>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</si>
  <si>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</si>
  <si>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</si>
  <si>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</si>
  <si>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</si>
  <si>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</si>
  <si>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</si>
  <si>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</si>
  <si>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</si>
  <si>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</si>
  <si>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</si>
  <si>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</si>
  <si>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</si>
  <si>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</si>
  <si>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</si>
  <si>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</si>
  <si>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</si>
  <si>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</si>
  <si>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</si>
  <si>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</si>
  <si>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</si>
  <si>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</si>
  <si>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</si>
  <si>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</si>
  <si>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</si>
  <si>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</si>
  <si>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</si>
  <si>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</si>
  <si>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</si>
  <si>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</si>
  <si>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</si>
  <si>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</si>
  <si>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</si>
  <si>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</si>
  <si>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</si>
  <si>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</si>
  <si>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</si>
  <si>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</si>
  <si>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</si>
  <si>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</si>
  <si>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</si>
  <si>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</si>
  <si>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</si>
  <si>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</si>
  <si>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</si>
  <si>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</si>
  <si>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</si>
  <si>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</si>
  <si>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</si>
  <si>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</si>
  <si>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</si>
  <si>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</si>
  <si>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</si>
  <si>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</si>
  <si>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</si>
  <si>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</si>
  <si>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</si>
  <si>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</si>
  <si>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</si>
  <si>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</si>
  <si>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</si>
  <si>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</si>
  <si>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</si>
  <si>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</si>
  <si>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</si>
  <si>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</si>
  <si>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</si>
  <si>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</si>
  <si>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</si>
  <si>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</si>
  <si>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</si>
  <si>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</si>
  <si>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</si>
  <si>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</si>
  <si>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</si>
  <si>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</si>
  <si>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</si>
  <si>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</si>
  <si>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</si>
  <si>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</si>
  <si>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</si>
  <si>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</si>
  <si>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</si>
  <si>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</si>
  <si>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</si>
  <si>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</si>
  <si>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</si>
  <si>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</si>
  <si>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</si>
  <si>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</si>
  <si>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</si>
  <si>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</si>
  <si>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</si>
  <si>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</si>
  <si>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</si>
  <si>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</si>
  <si>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</si>
  <si>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</si>
  <si>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</si>
  <si>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</si>
  <si>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</si>
  <si>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</si>
  <si>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</si>
  <si>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</si>
  <si>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</si>
  <si>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</si>
  <si>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</si>
  <si>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</si>
  <si>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</si>
  <si>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</si>
  <si>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</si>
  <si>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</si>
  <si>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</si>
  <si>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</si>
  <si>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</si>
  <si>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</si>
  <si>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</si>
  <si>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</si>
  <si>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</si>
  <si>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</si>
  <si>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</si>
  <si>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</si>
  <si>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</si>
  <si>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</si>
  <si>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</si>
  <si>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</si>
  <si>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</si>
  <si>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</si>
  <si>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</si>
  <si>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</si>
  <si>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</si>
  <si>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</si>
  <si>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</si>
  <si>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</si>
  <si>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</si>
  <si>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</si>
  <si>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</si>
  <si>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</si>
  <si>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</si>
  <si>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</si>
  <si>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</si>
  <si>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</si>
  <si>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</si>
  <si>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</si>
  <si>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</si>
  <si>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</si>
  <si>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</si>
  <si>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</si>
  <si>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</si>
  <si>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</si>
  <si>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</si>
  <si>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</si>
  <si>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</si>
  <si>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</si>
  <si>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</si>
  <si>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</si>
  <si>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</si>
  <si>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</si>
  <si>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</si>
  <si>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</si>
  <si>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</si>
  <si>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</si>
  <si>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</si>
  <si>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</si>
  <si>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</si>
  <si>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</si>
  <si>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</si>
  <si>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</si>
  <si>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</si>
  <si>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</si>
  <si>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</si>
  <si>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</si>
  <si>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</si>
  <si>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</si>
  <si>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</si>
  <si>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</si>
  <si>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</si>
  <si>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</si>
  <si>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</si>
  <si>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</si>
  <si>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</si>
  <si>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</si>
  <si>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</si>
  <si>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</si>
  <si>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</si>
  <si>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</si>
  <si>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</si>
  <si>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</si>
  <si>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</si>
  <si>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</si>
  <si>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</si>
  <si>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</si>
  <si>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</si>
  <si>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</si>
  <si>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</si>
  <si>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</si>
  <si>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</si>
  <si>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</si>
  <si>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</si>
  <si>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</si>
  <si>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</si>
  <si>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</si>
  <si>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</si>
  <si>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</si>
  <si>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</si>
  <si>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</si>
  <si>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</si>
  <si>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</si>
  <si>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</si>
  <si>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</si>
  <si>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</si>
  <si>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</si>
  <si>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</si>
  <si>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</si>
  <si>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</si>
  <si>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</si>
  <si>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</si>
  <si>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</si>
  <si>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</si>
  <si>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</si>
  <si>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</si>
  <si>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</si>
  <si>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</si>
  <si>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</si>
  <si>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</si>
  <si>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</si>
  <si>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</si>
  <si>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</si>
  <si>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</si>
  <si>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</si>
  <si>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</si>
  <si>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</si>
  <si>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</si>
  <si>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</si>
  <si>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</si>
  <si>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</si>
  <si>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</si>
  <si>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</si>
  <si>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</si>
  <si>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</si>
  <si>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</si>
  <si>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</si>
  <si>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</si>
  <si>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</si>
  <si>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</si>
  <si>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</si>
  <si>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</si>
  <si>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</si>
  <si>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</si>
  <si>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</si>
  <si>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</si>
  <si>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</si>
  <si>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</si>
  <si>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</si>
  <si>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</si>
  <si>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</si>
  <si>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</si>
  <si>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</si>
  <si>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</si>
  <si>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</si>
  <si>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</si>
  <si>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</si>
  <si>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</si>
  <si>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</si>
  <si>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</si>
  <si>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</si>
  <si>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</si>
  <si>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</si>
  <si>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</si>
  <si>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</si>
  <si>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</si>
  <si>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</si>
  <si>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</si>
  <si>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</si>
  <si>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</si>
  <si>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</si>
  <si>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</si>
  <si>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</si>
  <si>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</si>
  <si>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</si>
  <si>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</si>
  <si>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</si>
  <si>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</si>
  <si>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</si>
  <si>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</si>
  <si>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</si>
  <si>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</si>
  <si>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</si>
  <si>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</si>
  <si>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</si>
  <si>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</si>
  <si>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</si>
  <si>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</si>
  <si>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</si>
  <si>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</si>
  <si>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</si>
  <si>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</si>
  <si>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</si>
  <si>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</si>
  <si>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</si>
  <si>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</si>
  <si>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</si>
  <si>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</si>
  <si>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</si>
  <si>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</si>
  <si>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</si>
  <si>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</si>
  <si>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</si>
  <si>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</si>
  <si>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</si>
  <si>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</si>
  <si>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</si>
  <si>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</si>
  <si>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</si>
  <si>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</si>
  <si>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</si>
  <si>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</si>
  <si>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</si>
  <si>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</si>
  <si>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</si>
  <si>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</si>
  <si>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</si>
  <si>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</si>
  <si>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</si>
  <si>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</si>
  <si>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</si>
  <si>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</si>
  <si>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</si>
  <si>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</si>
  <si>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</si>
  <si>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</si>
  <si>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</si>
  <si>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</si>
  <si>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</si>
  <si>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</si>
  <si>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</si>
  <si>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</si>
  <si>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</si>
  <si>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</si>
  <si>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</si>
  <si>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</si>
  <si>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</si>
  <si>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</si>
  <si>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</si>
  <si>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</si>
  <si>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</si>
  <si>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</si>
  <si>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</si>
  <si>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</si>
  <si>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</si>
  <si>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</si>
  <si>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</si>
  <si>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</si>
  <si>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</si>
  <si>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</si>
  <si>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</si>
  <si>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</si>
  <si>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</si>
  <si>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</si>
  <si>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</si>
  <si>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</si>
  <si>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</si>
  <si>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</si>
  <si>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</si>
  <si>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</si>
  <si>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</si>
  <si>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</si>
  <si>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</si>
  <si>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</si>
  <si>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</si>
  <si>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</si>
  <si>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</si>
  <si>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</si>
  <si>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</si>
  <si>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</si>
  <si>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</si>
  <si>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</si>
  <si>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</si>
  <si>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</si>
  <si>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</si>
  <si>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</si>
  <si>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</si>
  <si>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</si>
  <si>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</si>
  <si>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</si>
  <si>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</si>
  <si>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</si>
  <si>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</si>
  <si>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</si>
  <si>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</si>
  <si>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</si>
  <si>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</si>
  <si>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</si>
  <si>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</si>
  <si>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</si>
  <si>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</si>
  <si>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</si>
  <si>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</si>
  <si>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</si>
  <si>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</si>
  <si>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</si>
  <si>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</si>
  <si>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</si>
  <si>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</si>
  <si>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</si>
  <si>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</si>
  <si>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</si>
  <si>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</si>
  <si>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</si>
  <si>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</si>
  <si>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</si>
  <si>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</si>
  <si>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</si>
  <si>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</si>
  <si>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</si>
  <si>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</si>
  <si>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</si>
  <si>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</si>
  <si>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</si>
  <si>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</si>
  <si>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</si>
  <si>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</si>
  <si>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</si>
  <si>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</si>
  <si>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</si>
  <si>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</si>
  <si>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</si>
  <si>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</si>
  <si>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</si>
  <si>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</si>
  <si>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</si>
  <si>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</si>
  <si>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</si>
  <si>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</si>
  <si>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</si>
  <si>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</si>
  <si>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</si>
  <si>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</si>
  <si>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</si>
  <si>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</si>
  <si>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</si>
  <si>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</si>
  <si>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</si>
  <si>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</si>
  <si>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</si>
  <si>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</si>
  <si>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</si>
  <si>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</si>
  <si>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</si>
  <si>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</si>
  <si>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</si>
  <si>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</si>
  <si>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</si>
  <si>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</si>
  <si>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</si>
  <si>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</si>
  <si>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</si>
  <si>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</si>
  <si>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</si>
  <si>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</si>
  <si>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</si>
  <si>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</si>
  <si>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</si>
  <si>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</si>
  <si>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</si>
  <si>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</si>
  <si>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</si>
  <si>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</si>
  <si>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</si>
  <si>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</si>
  <si>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</si>
  <si>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</si>
  <si>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</si>
  <si>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</si>
  <si>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</si>
  <si>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</si>
  <si>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</si>
  <si>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</si>
  <si>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</si>
  <si>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</si>
  <si>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</si>
  <si>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</si>
  <si>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</si>
  <si>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</si>
  <si>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</si>
  <si>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</si>
  <si>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</si>
  <si>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</si>
  <si>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</si>
  <si>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</si>
  <si>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</si>
  <si>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</si>
  <si>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</si>
  <si>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</si>
  <si>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</si>
  <si>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</si>
  <si>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</si>
  <si>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</si>
  <si>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</si>
  <si>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</si>
  <si>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</si>
  <si>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</si>
  <si>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</si>
  <si>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</si>
  <si>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</si>
  <si>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</si>
  <si>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</si>
  <si>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</si>
  <si>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</si>
  <si>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</si>
  <si>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</si>
  <si>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</si>
  <si>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</si>
  <si>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</si>
  <si>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</si>
  <si>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</si>
  <si>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</si>
  <si>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</si>
  <si>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</si>
  <si>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</si>
  <si>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</si>
  <si>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</si>
  <si>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</si>
  <si>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</si>
  <si>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</si>
  <si>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</si>
  <si>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</si>
  <si>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</si>
  <si>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</si>
  <si>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</si>
  <si>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</si>
  <si>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</si>
  <si>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</si>
  <si>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</si>
  <si>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</si>
  <si>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</si>
  <si>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</si>
  <si>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</si>
  <si>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</si>
  <si>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</si>
  <si>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</si>
  <si>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</si>
  <si>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</si>
  <si>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</si>
  <si>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</si>
  <si>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</si>
  <si>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</si>
  <si>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</si>
  <si>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</si>
  <si>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</si>
  <si>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</si>
  <si>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</si>
  <si>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</si>
  <si>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</si>
  <si>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</si>
  <si>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</si>
  <si>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</si>
  <si>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</si>
  <si>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</si>
  <si>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</si>
  <si>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</si>
  <si>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</si>
  <si>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</si>
  <si>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</si>
  <si>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</si>
  <si>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</si>
  <si>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</si>
  <si>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</si>
  <si>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</si>
  <si>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</si>
  <si>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</si>
  <si>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</si>
  <si>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</si>
  <si>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</si>
  <si>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</si>
  <si>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</si>
  <si>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</si>
  <si>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</si>
  <si>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</si>
  <si>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</si>
  <si>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</si>
  <si>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</si>
  <si>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</si>
  <si>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</si>
  <si>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</si>
  <si>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</si>
  <si>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</si>
  <si>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</si>
  <si>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</si>
  <si>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</si>
  <si>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</si>
  <si>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</si>
  <si>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</si>
  <si>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</si>
  <si>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</si>
  <si>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</si>
  <si>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</si>
  <si>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</si>
  <si>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</si>
  <si>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</si>
  <si>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</si>
  <si>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</si>
  <si>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</si>
  <si>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</si>
  <si>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</si>
  <si>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</si>
  <si>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</si>
  <si>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</si>
  <si>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</si>
  <si>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</si>
  <si>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</si>
  <si>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</si>
  <si>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</si>
  <si>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</si>
  <si>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</si>
  <si>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</si>
  <si>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</si>
  <si>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</si>
  <si>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</si>
  <si>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</si>
  <si>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</si>
  <si>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</si>
  <si>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</si>
  <si>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</si>
  <si>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</si>
  <si>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</si>
  <si>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</si>
  <si>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</si>
  <si>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</si>
  <si>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</si>
  <si>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</si>
  <si>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</si>
  <si>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</si>
  <si>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</si>
  <si>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</si>
  <si>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</si>
  <si>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</si>
  <si>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</si>
  <si>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</si>
  <si>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</si>
  <si>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</si>
  <si>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</si>
  <si>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</si>
  <si>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</si>
  <si>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</si>
  <si>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</si>
  <si>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</si>
  <si>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</si>
  <si>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</si>
  <si>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</si>
  <si>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</si>
  <si>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</si>
  <si>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</si>
  <si>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</si>
  <si>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</si>
  <si>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</si>
  <si>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</si>
  <si>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</si>
  <si>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</si>
  <si>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</si>
  <si>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</si>
  <si>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</si>
  <si>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</si>
  <si>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</si>
  <si>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</si>
  <si>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</si>
  <si>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</si>
  <si>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</si>
  <si>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</si>
  <si>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</si>
  <si>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</si>
  <si>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</si>
  <si>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</si>
  <si>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</si>
  <si>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</si>
  <si>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</si>
  <si>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</si>
  <si>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</si>
  <si>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</si>
  <si>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</si>
  <si>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</si>
  <si>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</si>
  <si>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</si>
  <si>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</si>
  <si>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</si>
  <si>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</si>
  <si>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</si>
  <si>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</si>
  <si>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</si>
  <si>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</si>
  <si>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</si>
  <si>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</si>
  <si>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</si>
  <si>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</si>
  <si>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</si>
  <si>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</si>
  <si>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</si>
  <si>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</si>
  <si>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</si>
  <si>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</si>
  <si>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</si>
  <si>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</si>
  <si>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</si>
  <si>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</si>
  <si>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</si>
  <si>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</si>
  <si>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</si>
  <si>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</si>
  <si>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</si>
  <si>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</si>
  <si>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</si>
  <si>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</si>
  <si>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</si>
  <si>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</si>
  <si>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</si>
  <si>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</si>
  <si>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</si>
  <si>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</si>
  <si>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</si>
  <si>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</si>
  <si>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</si>
  <si>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</si>
  <si>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</si>
  <si>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</si>
  <si>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</si>
  <si>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</si>
  <si>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</si>
  <si>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</si>
  <si>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</si>
  <si>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</si>
  <si>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</si>
  <si>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</si>
  <si>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</si>
  <si>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</si>
  <si>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</si>
  <si>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</si>
  <si>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</si>
  <si>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</si>
  <si>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</si>
  <si>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</si>
  <si>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</si>
  <si>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</si>
  <si>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</si>
  <si>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</si>
  <si>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</si>
  <si>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</si>
  <si>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</si>
  <si>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</si>
  <si>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</si>
  <si>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</si>
  <si>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</si>
  <si>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</si>
  <si>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</si>
  <si>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</si>
  <si>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</si>
  <si>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</si>
  <si>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</si>
  <si>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</si>
  <si>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</si>
  <si>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</si>
  <si>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</si>
  <si>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</si>
  <si>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</si>
  <si>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</si>
  <si>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</si>
  <si>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</si>
  <si>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</si>
  <si>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</si>
  <si>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</si>
  <si>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</si>
  <si>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</si>
  <si>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</si>
  <si>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</si>
  <si>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</si>
  <si>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</si>
  <si>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</si>
  <si>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</si>
  <si>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</si>
  <si>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</si>
  <si>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</si>
  <si>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</si>
  <si>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</si>
  <si>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</si>
  <si>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</si>
  <si>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</si>
  <si>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</si>
  <si>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</si>
  <si>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</si>
  <si>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</si>
  <si>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</si>
  <si>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</si>
  <si>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</si>
  <si>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</si>
  <si>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</si>
  <si>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</si>
  <si>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</si>
  <si>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</si>
  <si>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</si>
  <si>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</si>
  <si>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</si>
  <si>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</si>
  <si>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</si>
  <si>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</si>
  <si>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</si>
  <si>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</si>
  <si>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</si>
  <si>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</si>
  <si>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</si>
  <si>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</si>
  <si>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</si>
  <si>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</si>
  <si>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</si>
  <si>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</si>
  <si>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</si>
  <si>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</si>
  <si>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</si>
  <si>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</si>
  <si>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</si>
  <si>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</si>
  <si>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</si>
  <si>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</si>
  <si>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</si>
  <si>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</si>
  <si>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</si>
  <si>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</si>
  <si>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</si>
  <si>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</si>
  <si>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</si>
  <si>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</si>
  <si>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</si>
  <si>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</si>
  <si>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</si>
  <si>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</si>
  <si>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</si>
  <si>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</si>
  <si>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</si>
  <si>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</si>
  <si>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</si>
  <si>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</si>
  <si>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</si>
  <si>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</si>
  <si>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</si>
  <si>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</si>
  <si>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</si>
  <si>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</si>
  <si>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</si>
  <si>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</si>
  <si>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</si>
  <si>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</si>
  <si>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</si>
  <si>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</si>
  <si>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</si>
  <si>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</si>
  <si>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</si>
  <si>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</si>
  <si>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</si>
  <si>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</si>
  <si>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</si>
  <si>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</si>
  <si>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</si>
  <si>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</si>
  <si>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</si>
  <si>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</si>
  <si>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</si>
  <si>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</si>
  <si>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</si>
  <si>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</si>
  <si>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</si>
  <si>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</si>
  <si>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</si>
  <si>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</si>
  <si>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</si>
  <si>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</si>
  <si>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</si>
  <si>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</si>
  <si>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</si>
  <si>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</si>
  <si>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</si>
  <si>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</si>
  <si>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</si>
  <si>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</si>
  <si>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</si>
  <si>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</si>
  <si>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</si>
  <si>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</si>
  <si>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</si>
  <si>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</si>
  <si>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</si>
  <si>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</si>
  <si>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</si>
  <si>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</si>
  <si>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</si>
  <si>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</si>
  <si>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</si>
  <si>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</si>
  <si>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</si>
  <si>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</si>
  <si>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</si>
  <si>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</si>
  <si>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</si>
  <si>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</si>
  <si>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</si>
  <si>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</si>
  <si>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</si>
  <si>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</si>
  <si>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</si>
  <si>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</si>
  <si>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</si>
  <si>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</si>
  <si>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</si>
  <si>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</si>
  <si>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</si>
  <si>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</si>
  <si>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</si>
  <si>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</si>
  <si>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</si>
  <si>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</si>
  <si>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</si>
  <si>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</si>
  <si>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</si>
  <si>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</si>
  <si>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</si>
  <si>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</si>
  <si>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</si>
  <si>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</si>
  <si>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</si>
  <si>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</si>
  <si>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</si>
  <si>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</si>
  <si>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</si>
  <si>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</si>
  <si>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</si>
  <si>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</si>
  <si>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</si>
  <si>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</si>
  <si>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</si>
  <si>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</si>
  <si>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</si>
  <si>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</si>
  <si>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</si>
  <si>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</si>
  <si>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</si>
  <si>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</si>
  <si>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</si>
  <si>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</si>
  <si>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</si>
  <si>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</si>
  <si>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</si>
  <si>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</si>
  <si>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</si>
  <si>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</si>
  <si>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</si>
  <si>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</si>
  <si>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</si>
  <si>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</si>
  <si>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</si>
  <si>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</si>
  <si>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</si>
  <si>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</si>
  <si>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</si>
  <si>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</si>
  <si>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</si>
  <si>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</si>
  <si>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</si>
  <si>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</si>
  <si>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</si>
  <si>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</si>
  <si>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</si>
  <si>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</si>
  <si>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</si>
  <si>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</si>
  <si>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</si>
  <si>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</si>
  <si>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</si>
  <si>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</si>
  <si>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</si>
  <si>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</si>
  <si>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</si>
  <si>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</si>
  <si>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</si>
  <si>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</si>
  <si>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</si>
  <si>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</si>
  <si>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</si>
  <si>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</si>
  <si>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</si>
  <si>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</si>
  <si>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</si>
  <si>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</si>
  <si>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</si>
  <si>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</si>
  <si>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</si>
  <si>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</si>
  <si>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</si>
  <si>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</si>
  <si>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</si>
  <si>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</si>
  <si>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</si>
  <si>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</si>
  <si>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</si>
  <si>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</si>
  <si>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</si>
  <si>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</si>
  <si>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</si>
  <si>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</si>
  <si>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</si>
  <si>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</si>
  <si>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</si>
  <si>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</si>
  <si>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</si>
  <si>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</si>
  <si>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</si>
  <si>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</si>
  <si>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</si>
  <si>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</si>
  <si>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</si>
  <si>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</si>
  <si>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</si>
  <si>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</si>
  <si>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</si>
  <si>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</si>
  <si>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</si>
  <si>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</si>
  <si>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</si>
  <si>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</si>
  <si>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</si>
  <si>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</si>
  <si>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</si>
  <si>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</si>
  <si>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</si>
  <si>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</si>
  <si>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</si>
  <si>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</si>
  <si>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</si>
  <si>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</si>
  <si>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</si>
  <si>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</si>
  <si>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</si>
  <si>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</si>
  <si>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</si>
  <si>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</si>
  <si>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</si>
  <si>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</si>
  <si>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</si>
  <si>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</si>
  <si>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</si>
  <si>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</si>
  <si>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</si>
  <si>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</si>
  <si>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</si>
  <si>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</si>
  <si>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</si>
  <si>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</si>
  <si>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</si>
  <si>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</si>
  <si>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</si>
  <si>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</si>
  <si>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</si>
  <si>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</si>
  <si>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</si>
  <si>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</si>
  <si>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</si>
  <si>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</si>
  <si>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</si>
  <si>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</si>
  <si>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</si>
  <si>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</si>
  <si>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</si>
  <si>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</si>
  <si>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</si>
  <si>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</si>
  <si>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</si>
  <si>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</si>
  <si>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</si>
  <si>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</si>
  <si>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</si>
  <si>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</si>
  <si>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</si>
  <si>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</si>
  <si>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</si>
  <si>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</si>
  <si>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</si>
  <si>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</si>
  <si>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</si>
  <si>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</si>
  <si>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</si>
  <si>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</si>
  <si>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</si>
  <si>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</si>
  <si>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</si>
  <si>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</si>
  <si>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</si>
  <si>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</si>
  <si>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</si>
  <si>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</si>
  <si>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</si>
  <si>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</si>
  <si>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</si>
  <si>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</si>
  <si>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</si>
  <si>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</si>
  <si>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</si>
  <si>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</si>
  <si>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</si>
  <si>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</si>
  <si>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</si>
  <si>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</si>
  <si>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</si>
  <si>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</si>
  <si>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</si>
  <si>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</si>
  <si>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</si>
  <si>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</si>
  <si>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</si>
  <si>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</si>
  <si>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</si>
  <si>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</si>
  <si>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</si>
  <si>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</si>
  <si>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</si>
  <si>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</si>
  <si>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</si>
  <si>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</si>
  <si>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</si>
  <si>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</si>
  <si>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</si>
  <si>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</si>
  <si>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</si>
  <si>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</si>
  <si>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</si>
  <si>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</si>
  <si>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</si>
  <si>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</si>
  <si>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</si>
  <si>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</si>
  <si>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</si>
  <si>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</si>
  <si>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</si>
  <si>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</si>
  <si>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</si>
  <si>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</si>
  <si>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</si>
  <si>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</si>
  <si>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</si>
  <si>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</si>
  <si>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</si>
  <si>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</si>
  <si>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</si>
  <si>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</si>
  <si>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</si>
  <si>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</si>
  <si>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</si>
  <si>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</si>
  <si>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</si>
  <si>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</si>
  <si>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</si>
  <si>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</si>
  <si>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</si>
  <si>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</si>
  <si>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</si>
  <si>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</si>
  <si>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</si>
  <si>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</si>
  <si>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</si>
  <si>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</si>
  <si>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</si>
  <si>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</si>
  <si>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</si>
  <si>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</si>
  <si>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</si>
  <si>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</si>
  <si>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</si>
  <si>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</si>
  <si>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</si>
  <si>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</si>
  <si>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</si>
  <si>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</si>
  <si>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</si>
  <si>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</si>
  <si>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</si>
  <si>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</si>
  <si>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</si>
  <si>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</si>
  <si>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</si>
  <si>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</si>
  <si>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</si>
  <si>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</si>
  <si>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</si>
  <si>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</si>
  <si>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</si>
  <si>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</si>
  <si>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</si>
  <si>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</si>
  <si>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</si>
  <si>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</si>
  <si>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</si>
  <si>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</si>
  <si>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</si>
  <si>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</si>
  <si>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</si>
  <si>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</si>
  <si>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</si>
  <si>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</si>
  <si>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</si>
  <si>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</si>
  <si>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</si>
  <si>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</si>
  <si>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</si>
  <si>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</si>
  <si>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</si>
  <si>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</si>
  <si>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</si>
  <si>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</si>
  <si>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</si>
  <si>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</si>
  <si>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</si>
  <si>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</si>
  <si>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</si>
  <si>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</si>
  <si>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</si>
  <si>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</si>
  <si>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</si>
  <si>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</si>
  <si>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</si>
  <si>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</si>
  <si>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</si>
  <si>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</si>
  <si>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</si>
  <si>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</si>
  <si>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</si>
  <si>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</si>
  <si>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</si>
  <si>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</si>
  <si>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</si>
  <si>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</si>
  <si>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</si>
  <si>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</si>
  <si>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</si>
  <si>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</si>
  <si>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</si>
  <si>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</si>
  <si>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</si>
  <si>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</si>
  <si>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</si>
  <si>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</si>
  <si>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</si>
  <si>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</si>
  <si>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</si>
  <si>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</si>
  <si>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</si>
  <si>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</si>
  <si>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</si>
  <si>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</si>
  <si>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</si>
  <si>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</si>
  <si>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</si>
  <si>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</si>
  <si>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</si>
  <si>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</si>
  <si>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</si>
  <si>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</si>
  <si>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</si>
  <si>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</si>
  <si>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</si>
  <si>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</si>
  <si>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</si>
  <si>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</si>
  <si>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</si>
  <si>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</si>
  <si>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</si>
  <si>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</si>
  <si>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</si>
  <si>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</si>
  <si>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</si>
  <si>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</si>
  <si>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</si>
  <si>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</si>
  <si>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</si>
  <si>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</si>
  <si>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</si>
  <si>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</si>
  <si>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</si>
  <si>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</si>
  <si>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</si>
  <si>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</si>
  <si>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</si>
  <si>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</si>
  <si>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</si>
  <si>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</si>
  <si>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</si>
  <si>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</si>
  <si>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</si>
  <si>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</si>
  <si>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</si>
  <si>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</si>
  <si>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</si>
  <si>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</si>
  <si>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</si>
  <si>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</si>
  <si>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</si>
  <si>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</si>
  <si>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</si>
  <si>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</si>
  <si>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</si>
  <si>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</si>
  <si>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</si>
  <si>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</si>
  <si>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</si>
  <si>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</si>
  <si>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</si>
  <si>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</si>
  <si>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</si>
  <si>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</si>
  <si>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</si>
  <si>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</si>
  <si>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</si>
  <si>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</si>
  <si>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</si>
  <si>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</si>
  <si>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</si>
  <si>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</si>
  <si>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</si>
  <si>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</si>
  <si>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</si>
  <si>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</si>
  <si>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</si>
  <si>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</si>
  <si>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</si>
  <si>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</si>
  <si>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</si>
  <si>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</si>
  <si>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</si>
  <si>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</si>
  <si>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</si>
  <si>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</si>
  <si>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</si>
  <si>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</si>
  <si>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</si>
  <si>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</si>
  <si>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</si>
  <si>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</si>
  <si>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</si>
  <si>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</si>
  <si>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</si>
  <si>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</si>
  <si>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</si>
  <si>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</si>
  <si>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</si>
  <si>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</si>
  <si>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</si>
  <si>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</si>
  <si>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</si>
  <si>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</si>
  <si>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</si>
  <si>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</si>
  <si>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</si>
  <si>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</si>
  <si>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</si>
  <si>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</si>
  <si>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</si>
  <si>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</si>
  <si>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</si>
  <si>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</si>
  <si>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</si>
  <si>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</si>
  <si>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</si>
  <si>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</si>
  <si>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</si>
  <si>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</si>
  <si>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</si>
  <si>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</si>
  <si>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</si>
  <si>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</si>
  <si>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</si>
  <si>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</si>
  <si>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</si>
  <si>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</si>
  <si>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</si>
  <si>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</si>
  <si>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</si>
  <si>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</si>
  <si>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</si>
  <si>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</si>
  <si>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</si>
  <si>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</si>
  <si>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</si>
  <si>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</si>
  <si>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</si>
  <si>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</si>
  <si>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</si>
  <si>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</si>
  <si>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</si>
  <si>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</si>
  <si>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</si>
  <si>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</si>
  <si>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</si>
  <si>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</si>
  <si>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</si>
  <si>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</si>
  <si>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</si>
  <si>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</si>
  <si>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</si>
  <si>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</si>
  <si>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</si>
  <si>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</si>
  <si>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</si>
  <si>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</si>
  <si>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</si>
  <si>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</si>
  <si>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</si>
  <si>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</si>
  <si>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</si>
  <si>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</si>
  <si>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</si>
  <si>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</si>
  <si>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</si>
  <si>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</si>
  <si>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</si>
  <si>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</si>
  <si>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</si>
  <si>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</si>
  <si>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</si>
  <si>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</si>
  <si>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</si>
  <si>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</si>
  <si>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</si>
  <si>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</si>
  <si>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</si>
  <si>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</si>
  <si>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</si>
  <si>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</si>
  <si>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</si>
  <si>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</si>
  <si>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</si>
  <si>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</si>
  <si>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</si>
  <si>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</si>
  <si>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</si>
  <si>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</si>
  <si>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</si>
  <si>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</si>
  <si>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</si>
  <si>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</si>
  <si>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</si>
  <si>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</si>
  <si>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</si>
  <si>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</si>
  <si>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</si>
  <si>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</si>
  <si>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</si>
  <si>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</si>
  <si>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</si>
  <si>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</si>
  <si>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</si>
  <si>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</si>
  <si>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</si>
  <si>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</si>
  <si>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</si>
  <si>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</si>
  <si>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</si>
  <si>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</si>
  <si>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</si>
  <si>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</si>
  <si>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</si>
  <si>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</si>
  <si>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</si>
  <si>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</si>
  <si>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</si>
  <si>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</si>
  <si>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</si>
  <si>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</si>
  <si>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</si>
  <si>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</si>
  <si>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</si>
  <si>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</si>
  <si>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</si>
  <si>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</si>
  <si>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</si>
  <si>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</si>
  <si>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</si>
  <si>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</si>
  <si>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</si>
  <si>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</si>
  <si>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</si>
  <si>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</si>
  <si>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</si>
  <si>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</si>
  <si>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</si>
  <si>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</si>
  <si>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</si>
  <si>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</si>
  <si>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</si>
  <si>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</si>
  <si>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</si>
  <si>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</si>
  <si>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</si>
  <si>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</si>
  <si>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</si>
  <si>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</si>
  <si>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</si>
  <si>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</si>
  <si>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</si>
  <si>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</si>
  <si>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</si>
  <si>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</si>
  <si>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</si>
  <si>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</si>
  <si>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</si>
  <si>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</si>
  <si>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</si>
  <si>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</si>
  <si>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</si>
  <si>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</si>
  <si>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</si>
  <si>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</si>
  <si>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</si>
  <si>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</si>
  <si>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</si>
  <si>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</si>
  <si>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</si>
  <si>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</si>
  <si>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</si>
  <si>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</si>
  <si>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</si>
  <si>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</si>
  <si>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</si>
  <si>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</si>
  <si>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</si>
  <si>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</si>
  <si>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</si>
  <si>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</si>
  <si>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</si>
  <si>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</si>
  <si>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</si>
  <si>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</si>
  <si>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</si>
  <si>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</si>
  <si>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</si>
  <si>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</si>
  <si>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</si>
  <si>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</si>
  <si>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</si>
  <si>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</si>
  <si>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</si>
  <si>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</si>
  <si>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</si>
  <si>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</si>
  <si>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</si>
  <si>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</si>
  <si>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</si>
  <si>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</si>
  <si>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</si>
  <si>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</si>
  <si>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</si>
  <si>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</si>
  <si>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</si>
  <si>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</si>
  <si>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</si>
  <si>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</si>
  <si>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</si>
  <si>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</si>
  <si>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</si>
  <si>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</si>
  <si>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</si>
  <si>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</si>
  <si>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</si>
  <si>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</si>
  <si>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</si>
  <si>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</si>
  <si>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</si>
  <si>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</si>
  <si>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</si>
  <si>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</si>
  <si>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</si>
  <si>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</si>
  <si>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</si>
  <si>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</si>
  <si>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</si>
  <si>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</si>
  <si>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</si>
  <si>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</si>
  <si>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</si>
  <si>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</si>
  <si>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</si>
  <si>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</si>
  <si>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</si>
  <si>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</si>
  <si>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</si>
  <si>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</si>
  <si>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</si>
  <si>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</si>
  <si>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</si>
  <si>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</si>
  <si>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</si>
  <si>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</si>
  <si>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</si>
  <si>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</si>
  <si>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</si>
  <si>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</si>
  <si>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</si>
  <si>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</si>
  <si>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</si>
  <si>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</si>
  <si>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</si>
  <si>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</si>
  <si>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</si>
  <si>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</si>
  <si>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</si>
  <si>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</si>
  <si>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</si>
  <si>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</si>
  <si>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</si>
  <si>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</si>
  <si>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</si>
  <si>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</si>
  <si>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</si>
  <si>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</si>
  <si>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</si>
  <si>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</si>
  <si>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</si>
  <si>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</si>
  <si>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</si>
  <si>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</si>
  <si>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</si>
  <si>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</si>
  <si>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</si>
  <si>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</si>
  <si>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</si>
  <si>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</si>
  <si>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</si>
  <si>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</si>
  <si>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</si>
  <si>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</si>
  <si>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</si>
  <si>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</si>
  <si>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</si>
  <si>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</si>
  <si>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</si>
  <si>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</si>
  <si>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</si>
  <si>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</si>
  <si>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</si>
  <si>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</si>
  <si>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</si>
  <si>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</si>
  <si>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</si>
  <si>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</si>
  <si>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</si>
  <si>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</si>
  <si>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</si>
  <si>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</si>
  <si>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</si>
  <si>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</si>
  <si>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</si>
  <si>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</si>
  <si>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</si>
  <si>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</si>
  <si>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</si>
  <si>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</si>
  <si>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</si>
  <si>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</si>
  <si>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</si>
  <si>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</si>
  <si>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</si>
  <si>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</si>
  <si>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</si>
  <si>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</si>
  <si>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</si>
  <si>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</si>
  <si>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</si>
  <si>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</si>
  <si>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</si>
  <si>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</si>
  <si>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</si>
  <si>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</si>
  <si>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</si>
  <si>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</si>
  <si>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</si>
  <si>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</si>
  <si>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</si>
  <si>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</si>
  <si>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</si>
  <si>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</si>
  <si>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</si>
  <si>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</si>
  <si>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</si>
  <si>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</si>
  <si>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</si>
  <si>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</si>
  <si>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</si>
  <si>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</si>
  <si>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</si>
  <si>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</si>
  <si>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</si>
  <si>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</si>
  <si>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</si>
  <si>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</si>
  <si>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</si>
  <si>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</si>
  <si>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</si>
  <si>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</si>
  <si>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</si>
  <si>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</si>
  <si>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</si>
  <si>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</si>
  <si>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</si>
  <si>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</si>
  <si>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</si>
  <si>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</si>
  <si>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</si>
  <si>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</si>
  <si>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</si>
  <si>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</si>
  <si>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</si>
  <si>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</si>
  <si>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</si>
  <si>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</si>
  <si>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</si>
  <si>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</si>
  <si>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</si>
  <si>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</si>
  <si>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</si>
  <si>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</si>
  <si>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</si>
  <si>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</si>
  <si>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</si>
  <si>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</si>
  <si>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</si>
  <si>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</si>
  <si>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</si>
  <si>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</si>
  <si>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</si>
  <si>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</si>
  <si>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</si>
  <si>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</si>
  <si>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</si>
  <si>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</si>
  <si>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</si>
  <si>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</si>
  <si>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</si>
  <si>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</si>
  <si>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</si>
  <si>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</si>
  <si>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</si>
  <si>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</si>
  <si>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</si>
  <si>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</si>
  <si>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</si>
  <si>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</si>
  <si>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</si>
  <si>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</si>
  <si>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</si>
  <si>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</si>
  <si>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</si>
  <si>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</si>
  <si>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</si>
  <si>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</si>
  <si>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</si>
  <si>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</si>
  <si>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</si>
  <si>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</si>
  <si>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</si>
  <si>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</si>
  <si>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</si>
  <si>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</si>
  <si>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</si>
  <si>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</si>
  <si>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</si>
  <si>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</si>
  <si>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</si>
  <si>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</si>
  <si>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</si>
  <si>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</si>
  <si>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</si>
  <si>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</si>
  <si>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</si>
  <si>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</si>
  <si>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</si>
  <si>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</si>
  <si>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</si>
  <si>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</si>
  <si>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</si>
  <si>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</si>
  <si>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</si>
  <si>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</si>
  <si>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</si>
  <si>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</si>
  <si>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</si>
  <si>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</si>
  <si>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</si>
  <si>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</si>
  <si>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</si>
  <si>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</si>
  <si>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</si>
  <si>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</si>
  <si>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</si>
  <si>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</si>
  <si>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</si>
  <si>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</si>
  <si>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</si>
  <si>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</si>
  <si>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</si>
  <si>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</si>
  <si>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</si>
  <si>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</si>
  <si>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</si>
  <si>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</si>
  <si>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</si>
  <si>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</si>
  <si>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</si>
  <si>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</si>
  <si>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</si>
  <si>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</si>
  <si>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</si>
  <si>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</si>
  <si>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</si>
  <si>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</si>
  <si>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</si>
  <si>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</si>
  <si>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</si>
  <si>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</si>
  <si>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</si>
  <si>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</si>
  <si>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</si>
  <si>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</si>
  <si>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</si>
  <si>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</si>
  <si>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</si>
  <si>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</si>
  <si>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</si>
  <si>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</si>
  <si>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</si>
  <si>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</si>
  <si>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</si>
  <si>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</si>
  <si>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</si>
  <si>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</si>
  <si>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</si>
  <si>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</si>
  <si>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</si>
  <si>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</si>
  <si>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</si>
  <si>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</si>
  <si>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</si>
  <si>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</si>
  <si>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</si>
  <si>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</si>
  <si>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</si>
  <si>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</si>
  <si>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</si>
  <si>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</si>
  <si>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</si>
  <si>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</si>
  <si>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</si>
  <si>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</si>
  <si>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</si>
  <si>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</si>
  <si>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</si>
  <si>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</si>
  <si>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</si>
  <si>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</si>
  <si>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</si>
  <si>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</si>
  <si>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</si>
  <si>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</si>
  <si>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</si>
  <si>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</si>
  <si>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</si>
  <si>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</si>
  <si>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</si>
  <si>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</si>
  <si>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</si>
  <si>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</si>
  <si>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</si>
  <si>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</si>
  <si>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</si>
  <si>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</si>
  <si>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</si>
  <si>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</si>
  <si>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</si>
  <si>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</si>
  <si>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</si>
  <si>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</si>
  <si>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</si>
  <si>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</si>
  <si>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</si>
  <si>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</si>
  <si>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</si>
  <si>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</si>
  <si>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</si>
  <si>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</si>
  <si>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</si>
  <si>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</si>
  <si>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</si>
  <si>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</si>
  <si>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</si>
  <si>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</si>
  <si>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</si>
  <si>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</si>
  <si>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</si>
  <si>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</si>
  <si>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</si>
  <si>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</si>
  <si>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</si>
  <si>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</si>
  <si>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</si>
  <si>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</si>
  <si>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</si>
  <si>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</si>
  <si>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</si>
  <si>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</si>
  <si>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</si>
  <si>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</si>
  <si>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</si>
  <si>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</si>
  <si>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</si>
  <si>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</si>
  <si>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</si>
  <si>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</si>
  <si>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</si>
  <si>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</si>
  <si>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</si>
  <si>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</si>
  <si>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</si>
  <si>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</si>
  <si>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</si>
  <si>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</si>
  <si>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</si>
  <si>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</si>
  <si>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</si>
  <si>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</si>
  <si>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</si>
  <si>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</si>
  <si>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</si>
  <si>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</si>
  <si>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</si>
  <si>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</si>
  <si>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</si>
  <si>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</si>
  <si>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</si>
  <si>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</si>
  <si>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</si>
  <si>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</si>
  <si>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</si>
  <si>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</si>
  <si>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</si>
  <si>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</si>
  <si>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</si>
  <si>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</si>
  <si>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</si>
  <si>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</si>
  <si>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</si>
  <si>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</si>
  <si>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</si>
  <si>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</si>
  <si>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</si>
  <si>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</si>
  <si>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</si>
  <si>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</si>
  <si>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</si>
  <si>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</si>
  <si>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</si>
  <si>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</si>
  <si>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</si>
  <si>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</si>
  <si>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</si>
  <si>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</si>
  <si>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</si>
  <si>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</si>
  <si>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</si>
  <si>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</si>
  <si>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</si>
  <si>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</si>
  <si>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</si>
  <si>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</si>
  <si>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</si>
  <si>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</si>
  <si>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</si>
  <si>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</si>
  <si>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</si>
  <si>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</si>
  <si>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</si>
  <si>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</si>
  <si>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</si>
  <si>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</si>
  <si>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</si>
  <si>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</si>
  <si>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</si>
  <si>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</si>
  <si>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</si>
  <si>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</si>
  <si>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</si>
  <si>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</si>
  <si>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</si>
  <si>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</si>
  <si>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</si>
  <si>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</si>
  <si>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</si>
  <si>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</si>
  <si>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</si>
  <si>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</si>
  <si>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</si>
  <si>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</si>
  <si>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</si>
  <si>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</si>
  <si>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</si>
  <si>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</si>
  <si>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</si>
  <si>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</si>
  <si>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</si>
  <si>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</si>
  <si>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</si>
  <si>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</si>
  <si>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</si>
  <si>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</si>
  <si>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</si>
  <si>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</si>
  <si>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</si>
  <si>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</si>
  <si>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</si>
  <si>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</si>
  <si>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</si>
  <si>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</si>
  <si>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</si>
  <si>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</si>
  <si>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</si>
  <si>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</si>
  <si>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</si>
  <si>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</si>
  <si>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</si>
  <si>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</si>
  <si>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</si>
  <si>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</si>
  <si>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</si>
  <si>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</si>
  <si>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</si>
  <si>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</si>
  <si>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</si>
  <si>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</si>
  <si>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</si>
  <si>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</si>
  <si>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</si>
  <si>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</si>
  <si>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</si>
  <si>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</si>
  <si>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</si>
  <si>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</si>
  <si>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</si>
  <si>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</si>
  <si>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</si>
  <si>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</si>
  <si>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</si>
  <si>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</si>
  <si>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</si>
  <si>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</si>
  <si>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</si>
  <si>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</si>
  <si>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</si>
  <si>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</si>
  <si>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</si>
  <si>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</si>
  <si>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</si>
  <si>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</si>
  <si>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</si>
  <si>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</si>
  <si>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</si>
  <si>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</si>
  <si>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</si>
  <si>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</si>
  <si>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</si>
  <si>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</si>
  <si>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</si>
  <si>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</si>
  <si>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</si>
  <si>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</si>
  <si>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</si>
  <si>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</si>
  <si>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</si>
  <si>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</si>
  <si>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</si>
  <si>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</si>
  <si>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</si>
  <si>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</si>
  <si>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</si>
  <si>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</si>
  <si>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</si>
  <si>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</si>
  <si>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</si>
  <si>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</si>
  <si>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</si>
  <si>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</si>
  <si>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</si>
  <si>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</si>
  <si>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</si>
  <si>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</si>
  <si>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</si>
  <si>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</si>
  <si>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</si>
  <si>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</si>
  <si>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</si>
  <si>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</si>
  <si>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</si>
  <si>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</si>
  <si>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</si>
  <si>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</si>
  <si>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</si>
  <si>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</si>
  <si>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</si>
  <si>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</si>
  <si>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</si>
  <si>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</si>
  <si>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</si>
  <si>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</si>
  <si>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</si>
  <si>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</si>
  <si>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</si>
  <si>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</si>
  <si>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</si>
  <si>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</si>
  <si>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</si>
  <si>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</si>
  <si>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</si>
  <si>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</si>
  <si>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</si>
  <si>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</si>
  <si>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</si>
  <si>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</si>
  <si>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</si>
  <si>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</si>
  <si>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</si>
  <si>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</si>
  <si>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</si>
  <si>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</si>
  <si>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</si>
  <si>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</si>
  <si>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</si>
  <si>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</si>
  <si>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</si>
  <si>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</si>
  <si>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</si>
  <si>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</si>
  <si>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</si>
  <si>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</si>
  <si>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</si>
  <si>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</si>
  <si>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</si>
  <si>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</si>
  <si>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</si>
  <si>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</si>
  <si>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</si>
  <si>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</si>
  <si>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</si>
  <si>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</si>
  <si>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</si>
  <si>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</si>
  <si>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</si>
  <si>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</si>
  <si>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</si>
  <si>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</si>
  <si>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</si>
  <si>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</si>
  <si>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</si>
  <si>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</si>
  <si>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</si>
  <si>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</si>
  <si>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</si>
  <si>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</si>
  <si>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</si>
  <si>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</si>
  <si>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</si>
  <si>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</si>
  <si>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</si>
  <si>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</si>
  <si>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</si>
  <si>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</si>
  <si>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</si>
  <si>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</si>
  <si>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</si>
  <si>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</si>
  <si>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</si>
  <si>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</si>
  <si>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</si>
  <si>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</si>
  <si>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</si>
  <si>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</si>
  <si>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</si>
  <si>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</si>
  <si>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</si>
  <si>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</si>
  <si>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</si>
  <si>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</si>
  <si>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</si>
  <si>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</si>
  <si>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</si>
  <si>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</si>
  <si>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</si>
  <si>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</si>
  <si>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</si>
  <si>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</si>
  <si>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</si>
  <si>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</si>
  <si>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</si>
  <si>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</si>
  <si>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</si>
  <si>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</si>
  <si>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</si>
  <si>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</si>
  <si>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</si>
  <si>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</si>
  <si>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</si>
  <si>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</si>
  <si>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</si>
  <si>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</si>
  <si>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</si>
  <si>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</si>
  <si>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</si>
  <si>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</si>
  <si>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</si>
  <si>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</si>
  <si>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</si>
  <si>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</si>
  <si>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</si>
  <si>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</si>
  <si>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</si>
  <si>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</si>
  <si>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</si>
  <si>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</si>
  <si>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</si>
  <si>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</si>
  <si>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</si>
  <si>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</si>
  <si>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</si>
  <si>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</si>
  <si>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</si>
  <si>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</si>
  <si>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</si>
  <si>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</si>
  <si>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</si>
  <si>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</si>
  <si>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</si>
  <si>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</si>
  <si>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</si>
  <si>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</si>
  <si>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</si>
  <si>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</si>
  <si>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</si>
  <si>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</si>
  <si>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</si>
  <si>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</si>
  <si>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</si>
  <si>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</si>
  <si>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</si>
  <si>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</si>
  <si>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</si>
  <si>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</si>
  <si>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</si>
  <si>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</si>
  <si>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</si>
  <si>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</si>
  <si>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</si>
  <si>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</si>
  <si>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</si>
  <si>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</si>
  <si>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</si>
  <si>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</si>
  <si>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</si>
  <si>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</si>
  <si>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</si>
  <si>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</si>
  <si>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</si>
  <si>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</si>
  <si>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</si>
  <si>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</si>
  <si>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</si>
  <si>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</si>
  <si>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</si>
  <si>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</si>
  <si>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</si>
  <si>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</si>
  <si>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</si>
  <si>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</si>
  <si>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</si>
  <si>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</si>
  <si>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</si>
  <si>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</si>
  <si>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</si>
  <si>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</si>
  <si>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</si>
  <si>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</si>
  <si>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</si>
  <si>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</si>
  <si>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</si>
  <si>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</si>
  <si>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</si>
  <si>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</si>
  <si>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</si>
  <si>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</si>
  <si>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</si>
  <si>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</si>
  <si>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</si>
  <si>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</si>
  <si>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</si>
  <si>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</si>
  <si>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</si>
  <si>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</si>
  <si>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</si>
  <si>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</si>
  <si>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</si>
  <si>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</si>
  <si>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</si>
  <si>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</si>
  <si>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</si>
  <si>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</si>
  <si>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</si>
  <si>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</si>
  <si>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</si>
  <si>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</si>
  <si>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</si>
  <si>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</si>
  <si>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</si>
  <si>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</si>
  <si>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</si>
  <si>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</si>
  <si>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</si>
  <si>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</si>
  <si>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</si>
  <si>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</si>
  <si>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</si>
  <si>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</si>
  <si>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</si>
  <si>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</si>
  <si>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</si>
  <si>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</si>
  <si>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</si>
  <si>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</si>
  <si>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</si>
  <si>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</si>
  <si>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</si>
  <si>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</si>
  <si>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</si>
  <si>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</si>
  <si>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</si>
  <si>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</si>
  <si>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</si>
  <si>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</si>
  <si>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</si>
  <si>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</si>
  <si>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</si>
  <si>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</si>
  <si>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</si>
  <si>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</si>
  <si>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</si>
  <si>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</si>
  <si>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</si>
  <si>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</si>
  <si>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</si>
  <si>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</si>
  <si>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</si>
  <si>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</si>
  <si>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</si>
  <si>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</si>
  <si>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</si>
  <si>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</si>
  <si>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</si>
  <si>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</si>
  <si>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</si>
  <si>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</si>
  <si>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</si>
  <si>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</si>
  <si>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</si>
  <si>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</si>
  <si>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</si>
  <si>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</si>
  <si>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</si>
  <si>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</si>
  <si>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</si>
  <si>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</si>
  <si>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</si>
  <si>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</si>
  <si>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</si>
  <si>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</si>
  <si>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</si>
  <si>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</si>
  <si>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</si>
  <si>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</si>
  <si>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</si>
  <si>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</si>
  <si>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</si>
  <si>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</si>
  <si>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</si>
  <si>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</si>
  <si>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</si>
  <si>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</si>
  <si>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</si>
  <si>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</si>
  <si>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</si>
  <si>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</si>
  <si>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</si>
  <si>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</si>
  <si>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</si>
  <si>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</si>
  <si>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</si>
  <si>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</si>
  <si>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</si>
  <si>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</si>
  <si>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</si>
  <si>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</si>
  <si>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</si>
  <si>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</si>
  <si>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</si>
  <si>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</si>
  <si>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</si>
  <si>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</si>
  <si>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</si>
  <si>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</si>
  <si>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</si>
  <si>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</si>
  <si>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</si>
  <si>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</si>
  <si>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</si>
  <si>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</si>
  <si>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</si>
  <si>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</si>
  <si>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</si>
  <si>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</si>
  <si>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</si>
  <si>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</si>
  <si>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</si>
  <si>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</si>
  <si>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</si>
  <si>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</si>
  <si>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</si>
  <si>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</si>
  <si>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</si>
  <si>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</si>
  <si>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</si>
  <si>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</si>
  <si>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</si>
  <si>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</si>
  <si>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</si>
  <si>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</si>
  <si>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</si>
  <si>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</si>
  <si>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</si>
  <si>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</si>
  <si>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</si>
  <si>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</si>
  <si>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</si>
  <si>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</si>
  <si>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</si>
  <si>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</si>
  <si>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</si>
  <si>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</si>
  <si>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</si>
  <si>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</si>
  <si>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</si>
  <si>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</si>
  <si>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</si>
  <si>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</si>
  <si>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</si>
  <si>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</si>
  <si>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</si>
  <si>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</si>
  <si>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</si>
  <si>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</si>
  <si>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</si>
  <si>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</si>
  <si>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</si>
  <si>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</si>
  <si>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</si>
  <si>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</si>
  <si>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</si>
  <si>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</si>
  <si>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</si>
  <si>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</si>
  <si>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</si>
  <si>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</si>
  <si>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</si>
  <si>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</si>
  <si>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</si>
  <si>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</si>
  <si>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</si>
  <si>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</si>
  <si>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</si>
  <si>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</si>
  <si>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</si>
  <si>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</si>
  <si>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</si>
  <si>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</si>
  <si>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</si>
  <si>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</si>
  <si>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</si>
  <si>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</si>
  <si>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</si>
  <si>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</si>
  <si>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</si>
  <si>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</si>
  <si>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</si>
  <si>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</si>
  <si>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</si>
  <si>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</si>
  <si>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</si>
  <si>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</si>
  <si>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</si>
  <si>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</si>
  <si>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</si>
  <si>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</si>
  <si>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</si>
  <si>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</si>
  <si>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</si>
  <si>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</si>
  <si>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</si>
  <si>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</si>
  <si>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</si>
  <si>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</si>
  <si>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</si>
  <si>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</si>
  <si>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</si>
  <si>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</si>
  <si>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</si>
  <si>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</si>
  <si>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</si>
  <si>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</si>
  <si>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</si>
  <si>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</si>
  <si>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</si>
  <si>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</si>
  <si>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</si>
  <si>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</si>
  <si>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</si>
  <si>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</si>
  <si>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</si>
  <si>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</si>
  <si>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</si>
  <si>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</si>
  <si>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</si>
  <si>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</si>
  <si>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</si>
  <si>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</si>
  <si>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</si>
  <si>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</si>
  <si>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</si>
  <si>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</si>
  <si>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</si>
  <si>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</si>
  <si>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</si>
  <si>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</si>
  <si>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</si>
  <si>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</si>
  <si>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</si>
  <si>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</si>
  <si>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</si>
  <si>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</si>
  <si>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</si>
  <si>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</si>
  <si>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</si>
  <si>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</si>
  <si>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</si>
  <si>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</si>
  <si>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</si>
  <si>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</si>
  <si>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</si>
  <si>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</si>
  <si>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</si>
  <si>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</si>
  <si>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</si>
  <si>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</si>
  <si>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</si>
  <si>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</si>
  <si>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</si>
  <si>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</si>
  <si>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</si>
  <si>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</si>
  <si>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</si>
  <si>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</si>
  <si>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</si>
  <si>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</si>
  <si>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</si>
  <si>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</si>
  <si>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</si>
  <si>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</si>
  <si>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</si>
  <si>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</si>
  <si>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</si>
  <si>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</si>
  <si>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</si>
  <si>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</si>
  <si>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</si>
  <si>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</si>
  <si>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</si>
  <si>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</si>
  <si>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</si>
  <si>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</si>
  <si>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</si>
  <si>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</si>
  <si>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</si>
  <si>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</si>
  <si>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</si>
  <si>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</si>
  <si>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</si>
  <si>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</si>
  <si>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</si>
  <si>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</si>
  <si>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</si>
  <si>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</si>
  <si>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</si>
  <si>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</si>
  <si>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</si>
  <si>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</si>
  <si>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</si>
  <si>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</si>
  <si>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</si>
  <si>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</si>
  <si>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</si>
  <si>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</si>
  <si>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</si>
  <si>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</si>
  <si>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</si>
  <si>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</si>
  <si>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</si>
  <si>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</si>
  <si>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</si>
  <si>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</si>
  <si>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</si>
  <si>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</si>
  <si>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</si>
  <si>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</si>
  <si>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</si>
  <si>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</si>
  <si>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</si>
  <si>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</si>
  <si>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</si>
  <si>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</si>
  <si>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</si>
  <si>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</si>
  <si>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</si>
  <si>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</si>
  <si>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</si>
  <si>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</si>
  <si>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</si>
  <si>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</si>
  <si>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</si>
  <si>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</si>
  <si>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</si>
  <si>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</si>
  <si>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</si>
  <si>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</si>
  <si>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</si>
  <si>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</si>
  <si>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</si>
  <si>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</si>
  <si>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</si>
  <si>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</si>
  <si>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</si>
  <si>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</si>
  <si>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</si>
  <si>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</si>
  <si>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</si>
  <si>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</si>
  <si>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</si>
  <si>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</si>
  <si>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</si>
  <si>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</si>
  <si>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</si>
  <si>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</si>
  <si>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</si>
  <si>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</si>
  <si>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</si>
  <si>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</si>
  <si>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</si>
  <si>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</si>
  <si>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</si>
  <si>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</si>
  <si>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</si>
  <si>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</si>
  <si>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</si>
  <si>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</si>
  <si>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</si>
  <si>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</si>
  <si>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</si>
  <si>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</si>
  <si>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</si>
  <si>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</si>
  <si>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</si>
  <si>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</si>
  <si>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</si>
  <si>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</si>
  <si>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</si>
  <si>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</si>
  <si>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</si>
  <si>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</si>
  <si>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</si>
  <si>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</si>
  <si>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</si>
  <si>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</si>
  <si>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</si>
  <si>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</si>
  <si>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</si>
  <si>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</si>
  <si>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</si>
  <si>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</si>
  <si>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</si>
  <si>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</si>
  <si>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</si>
  <si>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</si>
  <si>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</si>
  <si>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</si>
  <si>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</si>
  <si>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</si>
  <si>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</si>
  <si>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</si>
  <si>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</si>
  <si>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</si>
  <si>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</si>
  <si>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</si>
  <si>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</si>
  <si>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</si>
  <si>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</si>
  <si>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</si>
  <si>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</si>
  <si>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</si>
  <si>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</si>
  <si>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</si>
  <si>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</si>
  <si>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</si>
  <si>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</si>
  <si>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</si>
  <si>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</si>
  <si>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</si>
  <si>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</si>
  <si>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</si>
  <si>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</si>
  <si>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</si>
  <si>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</si>
  <si>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</si>
  <si>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</si>
  <si>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</si>
  <si>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</si>
  <si>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</si>
  <si>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</si>
  <si>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</si>
  <si>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</si>
  <si>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</si>
  <si>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</si>
  <si>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</si>
  <si>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</si>
  <si>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</si>
  <si>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</si>
  <si>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</si>
  <si>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</si>
  <si>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</si>
  <si>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</si>
  <si>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</si>
  <si>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</si>
  <si>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</si>
  <si>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</si>
  <si>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</si>
  <si>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</si>
  <si>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</si>
  <si>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</si>
  <si>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</si>
  <si>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</si>
  <si>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</si>
  <si>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</si>
  <si>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</si>
  <si>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</si>
  <si>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</si>
  <si>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</si>
  <si>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</si>
  <si>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</si>
  <si>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</si>
  <si>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</si>
  <si>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</si>
  <si>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</si>
  <si>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</si>
  <si>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</si>
  <si>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</si>
  <si>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</si>
  <si>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</si>
  <si>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</si>
  <si>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</si>
  <si>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</si>
  <si>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</si>
  <si>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</si>
  <si>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</si>
  <si>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</si>
  <si>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</si>
  <si>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</si>
  <si>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</si>
  <si>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</si>
  <si>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</si>
  <si>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</si>
  <si>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</si>
  <si>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</si>
  <si>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</si>
  <si>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</si>
  <si>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</si>
  <si>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</si>
  <si>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</si>
  <si>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</si>
  <si>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</si>
  <si>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</si>
  <si>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</si>
  <si>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</si>
  <si>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</si>
  <si>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</si>
  <si>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</si>
  <si>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</si>
  <si>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</si>
  <si>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</si>
  <si>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</si>
  <si>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</si>
  <si>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</si>
  <si>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</si>
  <si>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</si>
  <si>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</si>
  <si>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</si>
  <si>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</si>
  <si>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</si>
  <si>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</si>
  <si>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</si>
  <si>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</si>
  <si>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</si>
  <si>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</si>
  <si>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</si>
  <si>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</si>
  <si>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</si>
  <si>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</si>
  <si>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</si>
  <si>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</si>
  <si>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</si>
  <si>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</si>
  <si>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</si>
  <si>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</si>
  <si>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</si>
  <si>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</si>
  <si>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</si>
  <si>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</si>
  <si>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</si>
  <si>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</si>
  <si>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</si>
  <si>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</si>
  <si>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</si>
  <si>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</si>
  <si>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</si>
  <si>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</si>
  <si>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</si>
  <si>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</si>
  <si>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</si>
  <si>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</si>
  <si>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</si>
  <si>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</si>
  <si>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</si>
  <si>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</si>
  <si>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</si>
  <si>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</si>
  <si>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</si>
  <si>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</si>
  <si>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</si>
  <si>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</si>
  <si>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</si>
  <si>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</si>
  <si>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</si>
  <si>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</si>
  <si>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</si>
  <si>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</si>
  <si>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</si>
  <si>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</si>
  <si>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</si>
  <si>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</si>
  <si>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</si>
  <si>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</si>
  <si>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</si>
  <si>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</si>
  <si>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</si>
  <si>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</si>
  <si>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</si>
  <si>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</si>
  <si>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</si>
  <si>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</si>
  <si>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</si>
  <si>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</si>
  <si>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</si>
  <si>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</si>
  <si>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</si>
  <si>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</si>
  <si>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</si>
  <si>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</si>
  <si>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</si>
  <si>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</si>
  <si>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</si>
  <si>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</si>
  <si>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</si>
  <si>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</si>
  <si>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</si>
  <si>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</si>
  <si>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</si>
  <si>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</si>
  <si>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</si>
  <si>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</si>
  <si>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</si>
  <si>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</si>
  <si>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</si>
  <si>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</si>
  <si>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</si>
  <si>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</si>
  <si>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</si>
  <si>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</si>
  <si>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</si>
  <si>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</si>
  <si>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</si>
  <si>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</si>
  <si>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</si>
  <si>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</si>
  <si>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</si>
  <si>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</si>
  <si>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</si>
  <si>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</si>
  <si>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</si>
  <si>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</si>
  <si>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</si>
  <si>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</si>
  <si>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</si>
  <si>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</si>
  <si>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</si>
  <si>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</si>
  <si>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</si>
  <si>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</si>
  <si>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</si>
  <si>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</si>
  <si>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</si>
  <si>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</si>
  <si>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</si>
  <si>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</si>
  <si>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</si>
  <si>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</si>
  <si>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</si>
  <si>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</si>
  <si>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</si>
  <si>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</si>
  <si>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</si>
  <si>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</si>
  <si>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</si>
  <si>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</si>
  <si>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</si>
  <si>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</si>
  <si>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</si>
  <si>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</si>
  <si>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</si>
  <si>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</si>
  <si>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</si>
  <si>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</si>
  <si>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</si>
  <si>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</si>
  <si>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</si>
  <si>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</si>
  <si>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</si>
  <si>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</si>
  <si>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</si>
  <si>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</si>
  <si>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</si>
  <si>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</si>
  <si>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</si>
  <si>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</si>
  <si>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</si>
  <si>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</si>
  <si>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</si>
  <si>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</si>
  <si>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</si>
  <si>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</si>
  <si>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</si>
  <si>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</si>
  <si>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</si>
  <si>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</si>
  <si>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</si>
  <si>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</si>
  <si>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</si>
  <si>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</si>
  <si>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</si>
  <si>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</si>
  <si>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</si>
  <si>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</si>
  <si>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</si>
  <si>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</si>
  <si>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</si>
  <si>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</si>
  <si>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</si>
  <si>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</si>
  <si>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</si>
  <si>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</si>
  <si>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</si>
  <si>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</si>
  <si>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</si>
  <si>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</si>
  <si>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</si>
  <si>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</si>
  <si>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</si>
  <si>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</si>
  <si>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</si>
  <si>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</si>
  <si>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</si>
  <si>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</si>
  <si>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</si>
  <si>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</si>
  <si>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</si>
  <si>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</si>
  <si>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</si>
  <si>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</si>
  <si>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</si>
  <si>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</si>
  <si>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</si>
  <si>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</si>
  <si>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</si>
  <si>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</si>
  <si>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</si>
  <si>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</si>
  <si>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</si>
  <si>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</si>
  <si>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</si>
  <si>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</si>
  <si>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</si>
  <si>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</si>
  <si>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</si>
  <si>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</si>
  <si>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</si>
  <si>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</si>
  <si>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</si>
  <si>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</si>
  <si>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</si>
  <si>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</si>
  <si>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</si>
  <si>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</si>
  <si>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</si>
  <si>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</si>
  <si>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</si>
  <si>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</si>
  <si>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</si>
  <si>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</si>
  <si>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</si>
  <si>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</si>
  <si>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</si>
  <si>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</si>
  <si>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</si>
  <si>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</si>
  <si>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</si>
  <si>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</si>
  <si>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</si>
  <si>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</si>
  <si>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</si>
  <si>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</si>
  <si>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</si>
  <si>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</si>
  <si>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</si>
  <si>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</si>
  <si>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</si>
  <si>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</si>
  <si>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</si>
  <si>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</si>
  <si>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</si>
  <si>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</si>
  <si>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</si>
  <si>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</si>
  <si>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</si>
  <si>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</si>
  <si>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</si>
  <si>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</si>
  <si>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</si>
  <si>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</si>
  <si>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</si>
  <si>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</si>
  <si>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</si>
  <si>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</si>
  <si>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</si>
  <si>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</si>
  <si>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</si>
  <si>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</si>
  <si>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</si>
  <si>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</si>
  <si>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</si>
  <si>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</si>
  <si>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</si>
  <si>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</si>
  <si>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</si>
  <si>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</si>
  <si>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</si>
  <si>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</si>
  <si>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</si>
  <si>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</si>
  <si>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</si>
  <si>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</si>
  <si>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</si>
  <si>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</si>
  <si>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</si>
  <si>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</si>
  <si>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</si>
  <si>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</si>
  <si>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</si>
  <si>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</si>
  <si>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</si>
  <si>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</si>
  <si>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</si>
  <si>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</si>
  <si>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</si>
  <si>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</si>
  <si>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</si>
  <si>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</si>
  <si>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</si>
  <si>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</si>
  <si>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</si>
  <si>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</si>
  <si>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</si>
  <si>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</si>
  <si>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</si>
  <si>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</si>
  <si>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</si>
  <si>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</si>
  <si>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</si>
  <si>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</si>
  <si>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</si>
  <si>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</si>
  <si>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</si>
  <si>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</si>
  <si>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</si>
  <si>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</si>
  <si>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</si>
  <si>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</si>
  <si>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</si>
  <si>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</si>
  <si>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</si>
  <si>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</si>
  <si>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</si>
  <si>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</si>
  <si>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</si>
  <si>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</si>
  <si>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</si>
  <si>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</si>
  <si>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</si>
  <si>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</si>
  <si>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</si>
  <si>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</si>
  <si>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</si>
  <si>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</si>
  <si>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</si>
  <si>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</si>
  <si>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</si>
  <si>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</si>
  <si>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</si>
  <si>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</si>
  <si>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</si>
  <si>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</si>
  <si>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</si>
  <si>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</si>
  <si>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</si>
  <si>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</si>
  <si>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</si>
  <si>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</si>
  <si>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</si>
  <si>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</si>
  <si>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</si>
  <si>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</si>
  <si>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</si>
  <si>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</si>
  <si>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</si>
  <si>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</si>
  <si>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</si>
  <si>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</si>
  <si>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</si>
  <si>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</si>
  <si>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</si>
  <si>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</si>
  <si>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</si>
  <si>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</si>
  <si>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</si>
  <si>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</si>
  <si>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</si>
  <si>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</si>
  <si>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</si>
  <si>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</si>
  <si>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</si>
  <si>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</si>
  <si>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</si>
  <si>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</si>
  <si>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</si>
  <si>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</si>
  <si>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</si>
  <si>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</si>
  <si>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</si>
  <si>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</si>
  <si>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</si>
  <si>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</si>
  <si>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</si>
  <si>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</si>
  <si>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</si>
  <si>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</si>
  <si>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</si>
  <si>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</si>
  <si>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</si>
  <si>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</si>
  <si>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</si>
  <si>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</si>
  <si>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</si>
  <si>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</si>
  <si>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</si>
  <si>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</si>
  <si>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</si>
  <si>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</si>
  <si>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</si>
  <si>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</si>
  <si>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</si>
  <si>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</si>
  <si>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</si>
  <si>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</si>
  <si>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</si>
  <si>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</si>
  <si>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</si>
  <si>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</si>
  <si>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</si>
  <si>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</si>
  <si>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</si>
  <si>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</si>
  <si>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</si>
  <si>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</si>
  <si>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</si>
  <si>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</si>
  <si>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</si>
  <si>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</si>
  <si>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</si>
  <si>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</si>
  <si>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</si>
  <si>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</si>
  <si>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</si>
  <si>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</si>
  <si>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</si>
  <si>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</si>
  <si>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</si>
  <si>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</si>
  <si>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</si>
  <si>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</si>
  <si>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</si>
  <si>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</si>
  <si>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</si>
  <si>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</si>
  <si>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</si>
  <si>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</si>
  <si>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</si>
  <si>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</si>
  <si>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</si>
  <si>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</si>
  <si>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</si>
  <si>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</si>
  <si>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</si>
  <si>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</si>
  <si>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</si>
  <si>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</si>
  <si>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</si>
  <si>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</si>
  <si>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</si>
  <si>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</si>
  <si>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</si>
  <si>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</si>
  <si>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</si>
  <si>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</si>
  <si>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</si>
  <si>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</si>
  <si>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</si>
  <si>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</si>
  <si>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</si>
  <si>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</si>
  <si>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</si>
  <si>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</si>
  <si>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</si>
  <si>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</si>
  <si>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</si>
  <si>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</si>
  <si>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</si>
  <si>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</si>
  <si>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</si>
  <si>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</si>
  <si>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</si>
  <si>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</si>
  <si>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</si>
  <si>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</si>
  <si>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</si>
  <si>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</si>
  <si>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</si>
  <si>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</si>
  <si>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</si>
  <si>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</si>
  <si>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</si>
  <si>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</si>
  <si>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</si>
  <si>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</si>
  <si>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</si>
  <si>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</si>
  <si>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</si>
  <si>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</si>
  <si>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</si>
  <si>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</si>
  <si>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</si>
  <si>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</si>
  <si>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</si>
  <si>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</si>
  <si>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</si>
  <si>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</si>
  <si>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</si>
  <si>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</si>
  <si>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</si>
  <si>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</si>
  <si>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</si>
  <si>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</si>
  <si>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</si>
  <si>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</si>
  <si>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</si>
  <si>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</si>
  <si>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</si>
  <si>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</si>
  <si>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</si>
  <si>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</si>
  <si>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</si>
  <si>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</si>
  <si>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</si>
  <si>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</si>
  <si>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</si>
  <si>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</si>
  <si>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</si>
  <si>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</si>
  <si>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</si>
  <si>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</si>
  <si>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</si>
  <si>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</si>
  <si>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</si>
  <si>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</si>
  <si>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</si>
  <si>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</si>
  <si>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</si>
  <si>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</si>
  <si>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</si>
  <si>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</si>
  <si>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</si>
  <si>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</si>
  <si>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</si>
  <si>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</si>
  <si>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</si>
  <si>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</si>
  <si>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</si>
  <si>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</si>
  <si>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</si>
  <si>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</si>
  <si>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</si>
  <si>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</si>
  <si>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</si>
  <si>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</si>
  <si>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</si>
  <si>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</si>
  <si>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</si>
  <si>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</si>
  <si>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</si>
  <si>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</si>
  <si>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</si>
  <si>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</si>
  <si>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</si>
  <si>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</si>
  <si>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</si>
  <si>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</si>
  <si>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</si>
  <si>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</si>
  <si>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</si>
  <si>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</si>
  <si>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</si>
  <si>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</si>
  <si>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</si>
  <si>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</si>
  <si>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</si>
  <si>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</si>
  <si>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</si>
  <si>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</si>
  <si>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</si>
  <si>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</si>
  <si>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</si>
  <si>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</si>
  <si>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</si>
  <si>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</si>
  <si>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</si>
  <si>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</si>
  <si>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</si>
  <si>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</si>
  <si>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</si>
  <si>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</si>
  <si>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</si>
  <si>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</si>
  <si>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</si>
  <si>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</si>
  <si>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</si>
  <si>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</si>
  <si>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</si>
  <si>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</si>
  <si>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</si>
  <si>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</si>
  <si>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</si>
  <si>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</si>
  <si>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</si>
  <si>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</si>
  <si>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</si>
  <si>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</si>
  <si>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</si>
  <si>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</si>
  <si>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</si>
  <si>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</si>
  <si>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</si>
  <si>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</si>
  <si>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</si>
  <si>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</si>
  <si>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</si>
  <si>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</si>
  <si>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</si>
  <si>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</si>
  <si>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</si>
  <si>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</si>
  <si>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</si>
  <si>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</si>
  <si>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</si>
  <si>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</si>
  <si>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</si>
  <si>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</si>
  <si>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</si>
  <si>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</si>
  <si>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</si>
  <si>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</si>
  <si>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</si>
  <si>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</si>
  <si>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</si>
  <si>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</si>
  <si>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</si>
  <si>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</si>
  <si>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</si>
  <si>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</si>
  <si>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</si>
  <si>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</si>
  <si>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</si>
  <si>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</si>
  <si>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</si>
  <si>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</si>
  <si>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</si>
  <si>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</si>
  <si>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</si>
  <si>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</si>
  <si>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</si>
  <si>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</si>
  <si>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</si>
  <si>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</si>
  <si>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</si>
  <si>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</si>
  <si>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</si>
  <si>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</si>
  <si>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</si>
  <si>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</si>
  <si>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</si>
  <si>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</si>
  <si>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</si>
  <si>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</si>
  <si>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</si>
  <si>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</si>
  <si>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</si>
  <si>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</si>
  <si>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</si>
  <si>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</si>
  <si>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</si>
  <si>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</si>
  <si>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</si>
  <si>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</si>
  <si>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</si>
  <si>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</si>
  <si>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</si>
  <si>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</si>
  <si>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</si>
  <si>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</si>
  <si>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</si>
  <si>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</si>
  <si>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</si>
  <si>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</si>
  <si>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</si>
  <si>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</si>
  <si>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</si>
  <si>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</si>
  <si>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</si>
  <si>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</si>
  <si>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</si>
  <si>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</si>
  <si>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</si>
  <si>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</si>
  <si>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</si>
  <si>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</si>
  <si>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</si>
  <si>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</si>
  <si>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</si>
  <si>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</si>
  <si>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</si>
  <si>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</si>
  <si>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</si>
  <si>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</si>
  <si>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</si>
  <si>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</si>
  <si>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</si>
  <si>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</si>
  <si>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</si>
  <si>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</si>
  <si>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</si>
  <si>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</si>
  <si>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</si>
  <si>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</si>
  <si>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</si>
  <si>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</si>
  <si>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</si>
  <si>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</si>
  <si>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</si>
  <si>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</si>
  <si>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</si>
  <si>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</si>
  <si>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</si>
  <si>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</si>
  <si>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</si>
  <si>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</si>
  <si>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</si>
  <si>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</si>
  <si>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</si>
  <si>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</si>
  <si>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</si>
  <si>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</si>
  <si>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</si>
  <si>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</si>
  <si>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</si>
  <si>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</si>
  <si>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</si>
  <si>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</si>
  <si>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</si>
  <si>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</si>
  <si>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</si>
  <si>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</si>
  <si>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</si>
  <si>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</si>
  <si>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</si>
  <si>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</si>
  <si>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</si>
  <si>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</si>
  <si>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</si>
  <si>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</si>
  <si>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</si>
  <si>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</si>
  <si>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</si>
  <si>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</si>
  <si>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</si>
  <si>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</si>
  <si>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</si>
  <si>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</si>
  <si>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</si>
  <si>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</si>
  <si>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</si>
  <si>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</si>
  <si>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</si>
  <si>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</si>
  <si>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</si>
  <si>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</si>
  <si>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</si>
  <si>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</si>
  <si>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</si>
  <si>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</si>
  <si>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</si>
  <si>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</si>
  <si>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</si>
  <si>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</si>
  <si>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</si>
  <si>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</si>
  <si>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</si>
  <si>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</si>
  <si>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</si>
  <si>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</si>
  <si>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</si>
  <si>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</si>
  <si>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</si>
  <si>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</si>
  <si>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</si>
  <si>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</si>
  <si>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</si>
  <si>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</si>
  <si>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</si>
  <si>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</si>
  <si>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</si>
  <si>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</si>
  <si>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</si>
  <si>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</si>
  <si>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</si>
  <si>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</si>
  <si>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</si>
  <si>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</si>
  <si>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</si>
  <si>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</si>
  <si>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</si>
  <si>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</si>
  <si>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</si>
  <si>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</si>
  <si>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</si>
  <si>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</si>
  <si>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</si>
  <si>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</si>
  <si>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</si>
  <si>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</si>
  <si>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</si>
  <si>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</si>
  <si>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</si>
  <si>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</si>
  <si>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</si>
  <si>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</si>
  <si>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</si>
  <si>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</si>
  <si>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</si>
  <si>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</si>
  <si>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</si>
  <si>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</si>
  <si>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</si>
  <si>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</si>
  <si>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</si>
  <si>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</si>
  <si>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</si>
  <si>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</si>
  <si>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</si>
  <si>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</si>
  <si>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</si>
  <si>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</si>
  <si>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</si>
  <si>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</si>
  <si>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</si>
  <si>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</si>
  <si>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</si>
  <si>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</si>
  <si>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</si>
  <si>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</si>
  <si>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</si>
  <si>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</si>
  <si>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</si>
  <si>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</si>
  <si>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</si>
  <si>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</si>
  <si>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</si>
  <si>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</si>
  <si>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</si>
  <si>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</si>
  <si>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</si>
  <si>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</si>
  <si>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</si>
  <si>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</si>
  <si>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</si>
  <si>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</si>
  <si>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</si>
  <si>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</si>
  <si>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</si>
  <si>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</si>
  <si>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</si>
  <si>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</si>
  <si>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</si>
  <si>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</si>
  <si>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</si>
  <si>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</si>
  <si>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</si>
  <si>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</si>
  <si>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</si>
  <si>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</si>
  <si>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</si>
  <si>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</si>
  <si>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</si>
  <si>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</si>
  <si>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</si>
  <si>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</si>
  <si>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</si>
  <si>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</si>
  <si>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</si>
  <si>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</si>
  <si>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</si>
  <si>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</si>
  <si>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</si>
  <si>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</si>
  <si>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</si>
  <si>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</si>
  <si>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</si>
  <si>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</si>
  <si>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</si>
  <si>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</si>
  <si>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</si>
  <si>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</si>
  <si>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</si>
  <si>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</si>
  <si>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</si>
  <si>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</si>
  <si>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</si>
  <si>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</si>
  <si>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</si>
  <si>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</si>
  <si>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</si>
  <si>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</si>
  <si>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</si>
  <si>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</si>
  <si>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</si>
  <si>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</si>
  <si>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</si>
  <si>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</si>
  <si>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</si>
  <si>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</si>
  <si>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</si>
  <si>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</si>
  <si>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</si>
  <si>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</si>
  <si>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</si>
  <si>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</si>
  <si>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</si>
  <si>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</si>
  <si>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</si>
  <si>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</si>
  <si>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</si>
  <si>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</si>
  <si>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</si>
  <si>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</si>
  <si>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</si>
  <si>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</si>
  <si>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</si>
  <si>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</si>
  <si>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</si>
  <si>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</si>
  <si>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</si>
  <si>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</si>
  <si>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</si>
  <si>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</si>
  <si>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</si>
  <si>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</si>
  <si>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</si>
  <si>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</si>
  <si>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</si>
  <si>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</si>
  <si>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</si>
  <si>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</si>
  <si>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</si>
  <si>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</si>
  <si>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</si>
  <si>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</si>
  <si>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</si>
  <si>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</si>
  <si>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</si>
  <si>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</si>
  <si>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</si>
  <si>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</si>
  <si>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</si>
  <si>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</si>
  <si>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</si>
  <si>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</si>
  <si>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</si>
  <si>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</si>
  <si>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</si>
  <si>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</si>
  <si>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</si>
  <si>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</si>
  <si>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</si>
  <si>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</si>
  <si>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</si>
  <si>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</si>
  <si>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</si>
  <si>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</si>
  <si>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</si>
  <si>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</si>
  <si>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</si>
  <si>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</si>
  <si>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</si>
  <si>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</si>
  <si>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</si>
  <si>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</si>
  <si>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</si>
  <si>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</si>
  <si>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</si>
  <si>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</si>
  <si>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</si>
  <si>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</si>
  <si>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</si>
  <si>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</si>
  <si>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</si>
  <si>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</si>
  <si>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</si>
  <si>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</si>
  <si>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</si>
  <si>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</si>
  <si>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</si>
  <si>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</si>
  <si>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</si>
  <si>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</si>
  <si>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</si>
  <si>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</si>
  <si>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</si>
  <si>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</si>
  <si>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</si>
  <si>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</si>
  <si>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</si>
  <si>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</si>
  <si>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</si>
  <si>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</si>
  <si>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</si>
  <si>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</si>
  <si>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</si>
  <si>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</si>
  <si>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</si>
  <si>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</si>
  <si>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</si>
  <si>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</si>
  <si>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</si>
  <si>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</si>
  <si>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</si>
  <si>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</si>
  <si>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</si>
  <si>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</si>
  <si>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</si>
  <si>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</si>
  <si>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</si>
  <si>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</si>
  <si>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</si>
  <si>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</si>
  <si>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</si>
  <si>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</si>
  <si>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</si>
  <si>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</si>
  <si>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</si>
  <si>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</si>
  <si>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</si>
  <si>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</si>
  <si>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</si>
  <si>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</si>
  <si>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</si>
  <si>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</si>
  <si>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</si>
  <si>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</si>
  <si>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</si>
  <si>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</si>
  <si>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</si>
  <si>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</si>
  <si>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</si>
  <si>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</si>
  <si>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</si>
  <si>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</si>
  <si>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</si>
  <si>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</si>
  <si>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</si>
  <si>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</si>
  <si>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</si>
  <si>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</si>
  <si>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</si>
  <si>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</si>
  <si>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</si>
  <si>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</si>
  <si>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</si>
  <si>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</si>
  <si>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</si>
  <si>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</si>
  <si>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</si>
  <si>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</si>
  <si>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</si>
  <si>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</si>
  <si>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</si>
  <si>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</si>
  <si>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</si>
  <si>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</si>
  <si>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</si>
  <si>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</si>
  <si>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</si>
  <si>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</si>
  <si>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</si>
  <si>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</si>
  <si>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</si>
  <si>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</si>
  <si>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</si>
  <si>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</si>
  <si>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</si>
  <si>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</si>
  <si>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</si>
  <si>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</si>
  <si>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</si>
  <si>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</si>
  <si>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</si>
  <si>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</si>
  <si>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</si>
  <si>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</si>
  <si>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</si>
  <si>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</si>
  <si>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</si>
  <si>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</si>
  <si>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</si>
  <si>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</si>
  <si>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</si>
  <si>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</si>
  <si>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</si>
  <si>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</si>
  <si>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</si>
  <si>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</si>
  <si>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</si>
  <si>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</si>
  <si>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</si>
  <si>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</si>
  <si>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</si>
  <si>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</si>
  <si>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</si>
  <si>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</si>
  <si>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</si>
  <si>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</si>
  <si>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</si>
  <si>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</si>
  <si>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</si>
  <si>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</si>
  <si>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</si>
  <si>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</si>
  <si>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</si>
  <si>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</si>
  <si>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</si>
  <si>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</si>
  <si>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</si>
  <si>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</si>
  <si>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</si>
  <si>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</si>
  <si>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</si>
  <si>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</si>
  <si>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</si>
  <si>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</si>
  <si>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</si>
  <si>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</si>
  <si>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</si>
  <si>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</si>
  <si>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</si>
  <si>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</si>
  <si>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</si>
  <si>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</si>
  <si>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</si>
  <si>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</si>
  <si>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</si>
  <si>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</si>
  <si>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</si>
  <si>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</si>
  <si>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</si>
  <si>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</si>
  <si>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</si>
  <si>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</si>
  <si>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</si>
  <si>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</si>
  <si>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</si>
  <si>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</si>
  <si>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</si>
  <si>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</si>
  <si>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</si>
  <si>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</si>
  <si>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</si>
  <si>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</si>
  <si>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</si>
  <si>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</si>
  <si>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</si>
  <si>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</si>
  <si>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</si>
  <si>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</si>
  <si>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</si>
  <si>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</si>
  <si>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</si>
  <si>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</si>
  <si>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</si>
  <si>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</si>
  <si>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</si>
  <si>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</si>
  <si>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</si>
  <si>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</si>
  <si>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</si>
  <si>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</si>
  <si>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</si>
  <si>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</si>
  <si>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</si>
  <si>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</si>
  <si>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</si>
  <si>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</si>
  <si>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</si>
  <si>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</si>
  <si>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</si>
  <si>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</si>
  <si>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</si>
  <si>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</si>
  <si>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</si>
  <si>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</si>
  <si>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</si>
  <si>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</si>
  <si>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</si>
  <si>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</si>
  <si>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</si>
  <si>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</si>
  <si>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</si>
  <si>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</si>
  <si>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</si>
  <si>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</si>
  <si>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</si>
  <si>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</si>
  <si>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</si>
  <si>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</si>
  <si>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</si>
  <si>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</si>
  <si>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</si>
  <si>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</si>
  <si>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</si>
  <si>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</si>
  <si>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</si>
  <si>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</si>
  <si>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</si>
  <si>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</si>
  <si>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</si>
  <si>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</si>
  <si>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</si>
  <si>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</si>
  <si>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</si>
  <si>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</si>
  <si>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</si>
  <si>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</si>
  <si>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</si>
  <si>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</si>
  <si>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</si>
  <si>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</si>
  <si>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</si>
  <si>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</si>
  <si>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</si>
  <si>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</si>
  <si>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</si>
  <si>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</si>
  <si>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</si>
  <si>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</si>
  <si>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</si>
  <si>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</si>
  <si>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</si>
  <si>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</si>
  <si>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</si>
  <si>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</si>
  <si>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</si>
  <si>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</si>
  <si>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</si>
  <si>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</si>
  <si>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</si>
  <si>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</si>
  <si>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</si>
  <si>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</si>
  <si>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</si>
  <si>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</si>
  <si>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</si>
  <si>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</si>
  <si>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</si>
  <si>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</si>
  <si>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</si>
  <si>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</si>
  <si>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</si>
  <si>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</si>
  <si>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</si>
  <si>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</si>
  <si>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</si>
  <si>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</si>
  <si>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</si>
  <si>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</si>
  <si>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</si>
  <si>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</si>
  <si>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</si>
  <si>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</si>
  <si>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</si>
  <si>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</si>
  <si>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</si>
  <si>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</si>
  <si>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</si>
  <si>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</si>
  <si>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</si>
  <si>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</si>
  <si>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</si>
  <si>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</si>
  <si>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</si>
  <si>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</si>
  <si>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</si>
  <si>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</si>
  <si>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</si>
  <si>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</si>
  <si>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</si>
  <si>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</si>
  <si>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</si>
  <si>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</si>
  <si>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</si>
  <si>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</si>
  <si>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</si>
  <si>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</si>
  <si>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</si>
  <si>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</si>
  <si>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</si>
  <si>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</si>
  <si>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</si>
  <si>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</si>
  <si>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</si>
  <si>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</si>
  <si>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</si>
  <si>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</si>
  <si>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</si>
  <si>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</si>
  <si>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</si>
  <si>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</si>
  <si>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</si>
  <si>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</si>
  <si>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</si>
  <si>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</si>
  <si>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</si>
  <si>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</si>
  <si>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</si>
  <si>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</si>
  <si>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</si>
  <si>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</si>
  <si>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</si>
  <si>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</si>
  <si>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</si>
  <si>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</si>
  <si>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</si>
  <si>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</si>
  <si>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</si>
  <si>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</si>
  <si>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</si>
  <si>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</si>
  <si>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</si>
  <si>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</si>
  <si>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</si>
  <si>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</si>
  <si>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</si>
  <si>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</si>
  <si>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</si>
  <si>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</si>
  <si>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</si>
  <si>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</si>
  <si>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</si>
  <si>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</si>
  <si>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</si>
  <si>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</si>
  <si>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</si>
  <si>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</si>
  <si>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</si>
  <si>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</si>
  <si>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</si>
  <si>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</si>
  <si>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</si>
  <si>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</si>
  <si>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</si>
  <si>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</si>
  <si>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</si>
  <si>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</si>
  <si>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</si>
  <si>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</si>
  <si>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</si>
  <si>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</si>
  <si>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</si>
  <si>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</si>
  <si>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</si>
  <si>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</si>
  <si>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</si>
  <si>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</si>
  <si>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</si>
  <si>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</si>
  <si>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</si>
  <si>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</si>
  <si>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</si>
  <si>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</si>
  <si>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</si>
  <si>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</si>
  <si>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</si>
  <si>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</si>
  <si>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</si>
  <si>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</si>
  <si>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</si>
  <si>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</si>
  <si>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</si>
  <si>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</si>
  <si>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</si>
  <si>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</si>
  <si>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</si>
  <si>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</si>
  <si>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</si>
  <si>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</si>
  <si>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</si>
  <si>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</si>
  <si>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</si>
  <si>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</si>
  <si>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</si>
  <si>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</si>
  <si>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</si>
  <si>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</si>
  <si>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</si>
  <si>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</si>
  <si>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</si>
  <si>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</si>
  <si>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</si>
  <si>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</si>
  <si>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</si>
  <si>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</si>
  <si>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</si>
  <si>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</si>
  <si>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</si>
  <si>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</si>
  <si>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</si>
  <si>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</si>
  <si>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</si>
  <si>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</si>
  <si>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</si>
  <si>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</si>
  <si>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</si>
  <si>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</si>
  <si>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</si>
  <si>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</si>
  <si>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</si>
  <si>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</si>
  <si>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</si>
  <si>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</si>
  <si>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</si>
  <si>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</si>
  <si>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</si>
  <si>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</si>
  <si>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</si>
  <si>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</si>
  <si>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</si>
  <si>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</si>
  <si>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</si>
  <si>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</si>
  <si>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</si>
  <si>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</si>
  <si>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</si>
  <si>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</si>
  <si>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</si>
  <si>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</si>
  <si>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</si>
  <si>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</si>
  <si>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</si>
  <si>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</si>
  <si>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</si>
  <si>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</si>
  <si>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</si>
  <si>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</si>
  <si>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</si>
  <si>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</si>
  <si>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</si>
  <si>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</si>
  <si>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</si>
  <si>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</si>
  <si>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</si>
  <si>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</si>
  <si>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</si>
  <si>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</si>
  <si>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</si>
  <si>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</si>
  <si>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</si>
  <si>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</si>
  <si>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</si>
  <si>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</si>
  <si>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</si>
  <si>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</si>
  <si>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</si>
  <si>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</si>
  <si>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</si>
  <si>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</si>
  <si>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</si>
  <si>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</si>
  <si>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</si>
  <si>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</si>
  <si>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</si>
  <si>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</si>
  <si>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</si>
  <si>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</si>
  <si>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</si>
  <si>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</si>
  <si>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</si>
  <si>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</si>
  <si>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</si>
  <si>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</si>
  <si>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</si>
  <si>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</si>
  <si>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</si>
  <si>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</si>
  <si>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</si>
  <si>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</si>
  <si>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</si>
  <si>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</si>
  <si>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</si>
  <si>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</si>
  <si>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</si>
  <si>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</si>
  <si>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</si>
  <si>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</si>
  <si>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</si>
  <si>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</si>
  <si>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</si>
  <si>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</si>
  <si>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</si>
  <si>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</si>
  <si>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</si>
  <si>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</si>
  <si>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</si>
  <si>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</si>
  <si>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</si>
  <si>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</si>
  <si>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</si>
  <si>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</si>
  <si>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</si>
  <si>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</si>
  <si>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</si>
  <si>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</si>
  <si>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</si>
  <si>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</si>
  <si>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</si>
  <si>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</si>
  <si>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</si>
  <si>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</si>
  <si>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</si>
  <si>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</si>
  <si>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</si>
  <si>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</si>
  <si>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</si>
  <si>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</si>
  <si>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</si>
  <si>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</si>
  <si>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</si>
  <si>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</si>
  <si>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</si>
  <si>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</si>
  <si>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</si>
  <si>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</si>
  <si>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</si>
  <si>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</si>
  <si>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</si>
  <si>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</si>
  <si>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</si>
  <si>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</si>
  <si>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</si>
  <si>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</si>
  <si>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</si>
  <si>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</si>
  <si>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</si>
  <si>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</si>
  <si>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</si>
  <si>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</si>
  <si>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</si>
  <si>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</si>
  <si>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</si>
  <si>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</si>
  <si>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</si>
  <si>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</si>
  <si>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</si>
  <si>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</si>
  <si>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</si>
  <si>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</si>
  <si>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</si>
  <si>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</si>
  <si>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</si>
  <si>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</si>
  <si>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</si>
  <si>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</si>
  <si>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</si>
  <si>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</si>
  <si>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</si>
  <si>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</si>
  <si>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</si>
  <si>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</si>
  <si>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</si>
  <si>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</si>
  <si>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</si>
  <si>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</si>
  <si>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</si>
  <si>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</si>
  <si>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</si>
  <si>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</si>
  <si>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</si>
  <si>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</si>
  <si>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</si>
  <si>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</si>
  <si>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</si>
  <si>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</si>
  <si>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</si>
  <si>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</si>
  <si>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</si>
  <si>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</si>
  <si>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</si>
  <si>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</si>
  <si>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</si>
  <si>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</si>
  <si>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</si>
  <si>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</si>
  <si>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</si>
  <si>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</si>
  <si>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</si>
  <si>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</si>
  <si>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</si>
  <si>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</si>
  <si>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</si>
  <si>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</si>
  <si>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</si>
  <si>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</si>
  <si>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</si>
  <si>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</si>
  <si>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</si>
  <si>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</si>
  <si>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</si>
  <si>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</si>
  <si>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</si>
  <si>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</si>
  <si>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</si>
  <si>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</si>
  <si>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</si>
  <si>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</si>
  <si>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</si>
  <si>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</si>
  <si>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</si>
  <si>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</si>
  <si>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</si>
  <si>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</si>
  <si>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</si>
  <si>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</si>
  <si>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</si>
  <si>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</si>
  <si>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</si>
  <si>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</si>
  <si>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</si>
  <si>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</si>
  <si>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</si>
  <si>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</si>
  <si>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</si>
  <si>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</si>
  <si>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</si>
  <si>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</si>
  <si>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</si>
  <si>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</si>
  <si>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</si>
  <si>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</si>
  <si>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</si>
  <si>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</si>
  <si>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</si>
  <si>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</si>
  <si>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</si>
  <si>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</si>
  <si>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</si>
  <si>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</si>
  <si>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</si>
  <si>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</si>
  <si>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</si>
  <si>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</si>
  <si>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</si>
  <si>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</si>
  <si>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</si>
  <si>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</si>
  <si>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</si>
  <si>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</si>
  <si>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</si>
  <si>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</si>
  <si>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</si>
  <si>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</si>
  <si>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</si>
  <si>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</si>
  <si>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</si>
  <si>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</si>
  <si>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</si>
  <si>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</si>
  <si>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</si>
  <si>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</si>
  <si>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</si>
  <si>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</si>
  <si>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</si>
  <si>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</si>
  <si>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</si>
  <si>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</si>
  <si>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</si>
  <si>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</si>
  <si>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</si>
  <si>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</si>
  <si>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</si>
  <si>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</si>
  <si>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</si>
  <si>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</si>
  <si>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</si>
  <si>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</si>
  <si>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</si>
  <si>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</si>
  <si>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</si>
  <si>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</si>
  <si>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</si>
  <si>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</si>
  <si>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</si>
  <si>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</si>
  <si>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</si>
  <si>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</si>
  <si>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</si>
  <si>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</si>
  <si>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</si>
  <si>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</si>
  <si>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</si>
  <si>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</si>
  <si>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</si>
  <si>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</si>
  <si>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</si>
  <si>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</si>
  <si>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</si>
  <si>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</si>
  <si>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</si>
  <si>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</si>
  <si>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</si>
  <si>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</si>
  <si>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</si>
  <si>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</si>
  <si>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</si>
  <si>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</si>
  <si>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</si>
  <si>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</si>
  <si>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</si>
  <si>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</si>
  <si>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</si>
  <si>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</si>
  <si>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</si>
  <si>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</si>
  <si>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</si>
  <si>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</si>
  <si>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</si>
  <si>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</si>
  <si>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</si>
  <si>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</si>
  <si>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</si>
  <si>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</si>
  <si>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</si>
  <si>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</si>
  <si>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</si>
  <si>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</si>
  <si>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</si>
  <si>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</si>
  <si>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</si>
  <si>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</si>
  <si>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</si>
  <si>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</si>
  <si>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</si>
  <si>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</si>
  <si>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</si>
  <si>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</si>
  <si>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</si>
  <si>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</si>
  <si>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</si>
  <si>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</si>
  <si>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</si>
  <si>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</si>
  <si>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</si>
  <si>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</si>
  <si>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</si>
  <si>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</si>
  <si>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</si>
  <si>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</si>
  <si>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</si>
  <si>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</si>
  <si>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</si>
  <si>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</si>
  <si>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</si>
  <si>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</si>
  <si>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</si>
  <si>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</si>
  <si>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</si>
  <si>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</si>
  <si>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</si>
  <si>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</si>
  <si>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</si>
  <si>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</si>
  <si>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</si>
  <si>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</si>
  <si>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</si>
  <si>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</si>
  <si>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</si>
  <si>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</si>
  <si>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</si>
  <si>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</si>
  <si>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</si>
  <si>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</si>
  <si>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</si>
  <si>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</si>
  <si>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</si>
  <si>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</si>
  <si>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</si>
  <si>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</si>
  <si>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</si>
  <si>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</si>
  <si>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</si>
  <si>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</si>
  <si>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</si>
  <si>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</si>
  <si>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</si>
  <si>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</si>
  <si>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</si>
  <si>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</si>
  <si>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</si>
  <si>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</si>
  <si>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</si>
  <si>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</si>
  <si>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</si>
  <si>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</si>
  <si>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</si>
  <si>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</si>
  <si>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</si>
  <si>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</si>
  <si>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</si>
  <si>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</si>
  <si>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</si>
  <si>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</si>
  <si>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</si>
  <si>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</si>
  <si>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</si>
  <si>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</si>
  <si>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</si>
  <si>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</si>
  <si>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</si>
  <si>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</si>
  <si>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</si>
  <si>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</si>
  <si>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</si>
  <si>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</si>
  <si>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</si>
  <si>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</si>
  <si>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</si>
  <si>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</si>
  <si>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</si>
  <si>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</si>
  <si>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</si>
  <si>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</si>
  <si>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</si>
  <si>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</si>
  <si>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</si>
  <si>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</si>
  <si>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</si>
  <si>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</si>
  <si>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</si>
  <si>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</si>
  <si>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</si>
  <si>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</si>
  <si>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</si>
  <si>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</si>
  <si>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</si>
  <si>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</si>
  <si>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</si>
  <si>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</si>
  <si>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</si>
  <si>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</si>
  <si>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</si>
  <si>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</si>
  <si>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</si>
  <si>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</si>
  <si>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</si>
  <si>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</si>
  <si>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</si>
  <si>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</si>
  <si>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</si>
  <si>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</si>
  <si>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</si>
  <si>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</si>
  <si>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</si>
  <si>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</si>
  <si>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</si>
  <si>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</si>
  <si>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</si>
  <si>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</si>
  <si>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</si>
  <si>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</si>
  <si>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</si>
  <si>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</si>
  <si>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</si>
  <si>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</si>
  <si>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</si>
  <si>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</si>
  <si>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</si>
  <si>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</si>
  <si>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</si>
  <si>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</si>
  <si>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</si>
  <si>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</si>
  <si>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</si>
  <si>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</si>
  <si>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</si>
  <si>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</si>
  <si>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</si>
  <si>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</si>
  <si>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</si>
  <si>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</si>
  <si>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</si>
  <si>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</si>
  <si>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</si>
  <si>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</si>
  <si>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</si>
  <si>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</si>
  <si>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</si>
  <si>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</si>
  <si>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</si>
  <si>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</si>
  <si>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</si>
  <si>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</si>
  <si>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</si>
  <si>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</si>
  <si>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</si>
  <si>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</si>
  <si>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</si>
  <si>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</si>
  <si>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</si>
  <si>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</si>
  <si>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</si>
  <si>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</si>
  <si>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</si>
  <si>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</si>
  <si>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</si>
  <si>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</si>
  <si>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</si>
  <si>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</si>
  <si>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</si>
  <si>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</si>
  <si>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</si>
  <si>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</si>
  <si>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</si>
  <si>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</si>
  <si>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</si>
  <si>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</si>
  <si>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</si>
  <si>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</si>
  <si>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</si>
  <si>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</si>
  <si>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</si>
  <si>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</si>
  <si>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</si>
  <si>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</si>
  <si>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</si>
  <si>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</si>
  <si>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</si>
  <si>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</si>
  <si>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</si>
  <si>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</si>
  <si>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</si>
  <si>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</si>
  <si>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</si>
  <si>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</si>
  <si>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</si>
  <si>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</si>
  <si>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</si>
  <si>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</si>
  <si>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</si>
  <si>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</si>
  <si>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</si>
  <si>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</si>
  <si>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</si>
  <si>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</si>
  <si>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</si>
  <si>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</si>
  <si>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</si>
  <si>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</si>
  <si>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</si>
  <si>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</si>
  <si>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</si>
  <si>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</si>
  <si>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</si>
  <si>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</si>
  <si>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</si>
  <si>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</si>
  <si>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</si>
  <si>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</si>
  <si>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</si>
  <si>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</si>
  <si>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</si>
  <si>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</si>
  <si>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</si>
  <si>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</si>
  <si>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</si>
  <si>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</si>
  <si>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</si>
  <si>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</si>
  <si>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</si>
  <si>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</si>
  <si>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</si>
  <si>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</si>
  <si>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</si>
  <si>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</si>
  <si>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</si>
  <si>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</si>
  <si>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</si>
  <si>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</si>
  <si>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</si>
  <si>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</si>
  <si>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</si>
  <si>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</si>
  <si>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</si>
  <si>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</si>
  <si>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</si>
  <si>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</si>
  <si>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</si>
  <si>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</si>
  <si>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</si>
  <si>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</si>
  <si>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</si>
  <si>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</si>
  <si>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</si>
  <si>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</si>
  <si>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</si>
  <si>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</si>
  <si>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</si>
  <si>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</si>
  <si>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</si>
  <si>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</si>
  <si>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</si>
  <si>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</si>
  <si>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</si>
  <si>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</si>
  <si>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</si>
  <si>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</si>
  <si>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</si>
  <si>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</si>
  <si>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</si>
  <si>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</si>
  <si>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</si>
  <si>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</si>
  <si>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</si>
  <si>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</si>
  <si>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</si>
  <si>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</si>
  <si>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</si>
  <si>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</si>
  <si>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</si>
  <si>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</si>
  <si>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</si>
  <si>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</si>
  <si>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</si>
  <si>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</si>
  <si>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</si>
  <si>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</si>
  <si>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</si>
  <si>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</si>
  <si>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</si>
  <si>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</si>
  <si>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</si>
  <si>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</si>
  <si>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</si>
  <si>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</si>
  <si>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</si>
  <si>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</si>
  <si>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</si>
  <si>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</si>
  <si>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</si>
  <si>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</si>
  <si>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</si>
  <si>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</si>
  <si>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</si>
  <si>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</si>
  <si>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</si>
  <si>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</si>
  <si>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</si>
  <si>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</si>
  <si>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</si>
  <si>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</si>
  <si>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</si>
  <si>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</si>
  <si>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</si>
  <si>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</si>
  <si>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</si>
  <si>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</si>
  <si>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</si>
  <si>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</si>
  <si>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</si>
  <si>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</si>
  <si>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</si>
  <si>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</si>
  <si>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</si>
  <si>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</si>
  <si>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</si>
  <si>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</si>
  <si>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</si>
  <si>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</si>
  <si>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</si>
  <si>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</si>
  <si>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</si>
  <si>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</si>
  <si>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</si>
  <si>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</si>
  <si>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</si>
  <si>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</si>
  <si>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</si>
  <si>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</si>
  <si>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</si>
  <si>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</si>
  <si>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</si>
  <si>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</si>
  <si>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</si>
  <si>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</si>
  <si>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</si>
  <si>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</si>
  <si>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</si>
  <si>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</si>
  <si>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</si>
  <si>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</si>
  <si>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</si>
  <si>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</si>
  <si>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</si>
  <si>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</si>
  <si>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</si>
  <si>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</si>
  <si>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</si>
  <si>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</si>
  <si>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</si>
  <si>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</si>
  <si>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</si>
  <si>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</si>
  <si>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</si>
  <si>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</si>
  <si>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</si>
  <si>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</si>
  <si>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</si>
  <si>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</si>
  <si>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</si>
  <si>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</si>
  <si>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</si>
  <si>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</si>
  <si>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</si>
  <si>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</si>
  <si>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</si>
  <si>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</si>
  <si>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</si>
  <si>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</si>
  <si>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</si>
  <si>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</si>
  <si>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</si>
  <si>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</si>
  <si>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</si>
  <si>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</si>
  <si>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</si>
  <si>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</si>
  <si>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</si>
  <si>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</si>
  <si>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</si>
  <si>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</si>
  <si>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</si>
  <si>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</si>
  <si>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</si>
  <si>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</si>
  <si>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</si>
  <si>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</si>
  <si>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</si>
  <si>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</si>
  <si>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</si>
  <si>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</si>
  <si>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</si>
  <si>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</si>
  <si>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</si>
  <si>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</si>
  <si>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</si>
  <si>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</si>
  <si>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</si>
  <si>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</si>
  <si>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</si>
  <si>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</si>
  <si>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</si>
  <si>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</si>
  <si>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</si>
  <si>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</si>
  <si>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</si>
  <si>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</si>
  <si>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</si>
  <si>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</si>
  <si>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</si>
  <si>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</si>
  <si>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</si>
  <si>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</si>
  <si>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</si>
  <si>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</si>
  <si>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</si>
  <si>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</si>
  <si>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</si>
  <si>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</si>
  <si>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</si>
  <si>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</si>
  <si>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</si>
  <si>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</si>
  <si>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</si>
  <si>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</si>
  <si>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</si>
  <si>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</si>
  <si>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</si>
  <si>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</si>
  <si>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</si>
  <si>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</si>
  <si>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</si>
  <si>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</si>
  <si>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</si>
  <si>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</si>
  <si>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</si>
  <si>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</si>
  <si>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</si>
  <si>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</si>
  <si>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</si>
  <si>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</si>
  <si>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</si>
  <si>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</si>
  <si>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</si>
  <si>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</si>
  <si>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</si>
  <si>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</si>
  <si>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</si>
  <si>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</si>
  <si>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</si>
  <si>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</si>
  <si>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</si>
  <si>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</si>
  <si>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</si>
  <si>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</si>
  <si>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</si>
  <si>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</si>
  <si>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</si>
  <si>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</si>
  <si>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</si>
  <si>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</si>
  <si>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</si>
  <si>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</si>
  <si>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</si>
  <si>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</si>
  <si>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</si>
  <si>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</si>
  <si>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</si>
  <si>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</si>
  <si>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</si>
  <si>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</si>
  <si>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</si>
  <si>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</si>
  <si>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</si>
  <si>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</si>
  <si>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</si>
  <si>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</si>
  <si>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</si>
  <si>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</si>
  <si>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</si>
  <si>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</si>
  <si>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</si>
  <si>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</si>
  <si>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</si>
  <si>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</si>
  <si>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</si>
  <si>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</si>
  <si>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</si>
  <si>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</si>
  <si>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</si>
  <si>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</si>
  <si>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</si>
  <si>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</si>
  <si>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</si>
  <si>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</si>
  <si>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</si>
  <si>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</si>
  <si>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</si>
  <si>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</si>
  <si>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</si>
  <si>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</si>
  <si>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</si>
  <si>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</si>
  <si>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</si>
  <si>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</si>
  <si>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</si>
  <si>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</si>
  <si>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</si>
  <si>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</si>
  <si>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</si>
  <si>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</si>
  <si>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</si>
  <si>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</si>
  <si>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</si>
  <si>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</si>
  <si>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</si>
  <si>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</si>
  <si>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</si>
  <si>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</si>
  <si>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</si>
  <si>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</si>
  <si>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</si>
  <si>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</si>
  <si>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</si>
  <si>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</si>
  <si>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</si>
  <si>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</si>
  <si>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</si>
  <si>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</si>
  <si>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</si>
  <si>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</si>
  <si>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</si>
  <si>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</si>
  <si>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</si>
  <si>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</si>
  <si>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</si>
  <si>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</si>
  <si>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</si>
  <si>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</si>
  <si>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</si>
  <si>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</si>
  <si>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</si>
  <si>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</si>
  <si>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</si>
  <si>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</si>
  <si>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</si>
  <si>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</si>
  <si>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</si>
  <si>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</si>
  <si>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</si>
  <si>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</si>
  <si>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</si>
  <si>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</si>
  <si>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</si>
  <si>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</si>
  <si>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</si>
  <si>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</si>
  <si>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</si>
  <si>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</si>
  <si>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</si>
  <si>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</si>
  <si>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</si>
  <si>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</si>
  <si>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</si>
  <si>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</si>
  <si>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</si>
  <si>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</si>
  <si>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</si>
  <si>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</si>
  <si>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</si>
  <si>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</si>
  <si>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</si>
  <si>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</si>
  <si>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</si>
  <si>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</si>
  <si>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</si>
  <si>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</si>
  <si>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</si>
  <si>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</si>
  <si>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</si>
  <si>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</si>
  <si>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</si>
  <si>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</si>
  <si>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</si>
  <si>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</si>
  <si>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</si>
  <si>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</si>
  <si>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</si>
  <si>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</si>
  <si>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</si>
  <si>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</si>
  <si>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</si>
  <si>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</si>
  <si>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</si>
  <si>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</si>
  <si>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</si>
  <si>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</si>
  <si>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</si>
  <si>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</si>
  <si>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</si>
  <si>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</si>
  <si>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</si>
  <si>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</si>
  <si>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</si>
  <si>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</si>
  <si>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</si>
  <si>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</si>
  <si>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</si>
  <si>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</si>
  <si>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</si>
  <si>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</si>
  <si>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</si>
  <si>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</si>
  <si>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</si>
  <si>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</si>
  <si>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</si>
  <si>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</si>
  <si>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</si>
  <si>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</si>
  <si>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</si>
  <si>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</si>
  <si>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</si>
  <si>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</si>
  <si>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</si>
  <si>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</si>
  <si>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</si>
  <si>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</si>
  <si>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</si>
  <si>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</si>
  <si>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</si>
  <si>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</si>
  <si>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</si>
  <si>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</si>
  <si>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</si>
  <si>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</si>
  <si>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</si>
  <si>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</si>
  <si>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</si>
  <si>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</si>
  <si>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</si>
  <si>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</si>
  <si>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</si>
  <si>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</si>
  <si>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</si>
  <si>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</si>
  <si>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</si>
  <si>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</si>
  <si>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</si>
  <si>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</si>
  <si>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</si>
  <si>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</si>
  <si>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</si>
  <si>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</si>
  <si>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</si>
  <si>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</si>
  <si>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</si>
  <si>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</si>
  <si>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</si>
  <si>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</si>
  <si>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</si>
  <si>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</si>
  <si>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</si>
  <si>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</si>
  <si>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</si>
  <si>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</si>
  <si>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</si>
  <si>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</si>
  <si>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</si>
  <si>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</si>
  <si>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</si>
  <si>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</si>
  <si>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</si>
  <si>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</si>
  <si>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</si>
  <si>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</si>
  <si>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</si>
  <si>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</si>
  <si>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</si>
  <si>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</si>
  <si>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</si>
  <si>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</si>
  <si>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</si>
  <si>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</si>
  <si>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</si>
  <si>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</si>
  <si>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</si>
  <si>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</si>
  <si>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</si>
  <si>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</si>
  <si>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</si>
  <si>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</si>
  <si>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</si>
  <si>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</si>
  <si>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</si>
  <si>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</si>
  <si>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</si>
  <si>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</si>
  <si>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</si>
  <si>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</si>
  <si>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</si>
  <si>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</si>
  <si>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</si>
  <si>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</si>
  <si>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</si>
  <si>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</si>
  <si>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</si>
  <si>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</si>
  <si>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</si>
  <si>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</si>
  <si>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</si>
  <si>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</si>
  <si>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</si>
  <si>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</si>
  <si>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</si>
  <si>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</si>
  <si>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</si>
  <si>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</si>
  <si>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</si>
  <si>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</si>
  <si>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</si>
  <si>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</si>
  <si>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</si>
  <si>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</si>
  <si>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</si>
  <si>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</si>
  <si>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</si>
  <si>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</si>
  <si>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</si>
  <si>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</si>
  <si>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</si>
  <si>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</si>
  <si>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</si>
  <si>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</si>
  <si>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</si>
  <si>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</si>
  <si>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</si>
  <si>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</si>
  <si>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</si>
  <si>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</si>
  <si>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</si>
  <si>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</si>
  <si>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</si>
  <si>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</si>
  <si>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</si>
  <si>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</si>
  <si>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</si>
  <si>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</si>
  <si>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</si>
  <si>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</si>
  <si>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</si>
  <si>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</si>
  <si>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</si>
  <si>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</si>
  <si>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</si>
  <si>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</si>
  <si>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</si>
  <si>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</si>
  <si>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</si>
  <si>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</si>
  <si>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</si>
  <si>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</si>
  <si>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</si>
  <si>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</si>
  <si>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</si>
  <si>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</si>
  <si>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</si>
  <si>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</si>
  <si>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</si>
  <si>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</si>
  <si>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</si>
  <si>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</si>
  <si>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</si>
  <si>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</si>
  <si>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</si>
  <si>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</si>
  <si>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</si>
  <si>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</si>
  <si>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</si>
  <si>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</si>
  <si>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</si>
  <si>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</si>
  <si>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</si>
  <si>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</si>
  <si>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</si>
  <si>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</si>
  <si>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</si>
  <si>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</si>
  <si>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</si>
  <si>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</si>
  <si>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</si>
  <si>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</si>
  <si>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</si>
  <si>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</si>
  <si>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</si>
  <si>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</si>
  <si>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</si>
  <si>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</si>
  <si>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</si>
  <si>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</si>
  <si>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</si>
  <si>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</si>
  <si>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</si>
  <si>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</si>
  <si>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</si>
  <si>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</si>
  <si>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</si>
  <si>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</si>
  <si>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</si>
  <si>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</si>
  <si>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</si>
  <si>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</si>
  <si>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</si>
  <si>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</si>
  <si>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</si>
  <si>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</si>
  <si>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</si>
  <si>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</si>
  <si>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</si>
  <si>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</si>
  <si>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</si>
  <si>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</si>
  <si>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</si>
  <si>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</si>
  <si>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</si>
  <si>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</si>
  <si>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</si>
  <si>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</si>
  <si>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</si>
  <si>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</si>
  <si>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</si>
  <si>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</si>
  <si>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</si>
  <si>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</si>
  <si>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</si>
  <si>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</si>
  <si>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</si>
  <si>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</si>
  <si>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</si>
  <si>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</si>
  <si>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</si>
  <si>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</si>
  <si>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</si>
  <si>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</si>
  <si>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</si>
  <si>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</si>
  <si>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</si>
  <si>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</si>
  <si>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</si>
  <si>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</si>
  <si>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</si>
  <si>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</si>
  <si>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</si>
  <si>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</si>
  <si>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</si>
  <si>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</si>
  <si>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</si>
  <si>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</si>
  <si>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</si>
  <si>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</si>
  <si>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</si>
  <si>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</si>
  <si>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</si>
  <si>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</si>
  <si>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</si>
  <si>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</si>
  <si>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</si>
  <si>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</si>
  <si>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</si>
  <si>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</si>
  <si>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</si>
  <si>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</si>
  <si>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</si>
  <si>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</si>
  <si>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</si>
  <si>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</si>
  <si>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</si>
  <si>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</si>
  <si>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</si>
  <si>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</si>
  <si>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</si>
  <si>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</si>
  <si>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</si>
  <si>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</si>
  <si>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</si>
  <si>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</si>
  <si>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</si>
  <si>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</si>
  <si>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</si>
  <si>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</si>
  <si>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</si>
  <si>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</si>
  <si>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</si>
  <si>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</si>
  <si>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</si>
  <si>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</si>
  <si>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</si>
  <si>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</si>
  <si>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</si>
  <si>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</si>
  <si>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</si>
  <si>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</si>
  <si>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</si>
  <si>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</si>
  <si>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</si>
  <si>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</si>
  <si>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</si>
  <si>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</si>
  <si>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</si>
  <si>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</si>
  <si>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</si>
  <si>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</si>
  <si>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</si>
  <si>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</si>
  <si>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</si>
  <si>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</si>
  <si>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</si>
  <si>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</si>
  <si>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</si>
  <si>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</si>
  <si>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</si>
  <si>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</si>
  <si>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</si>
  <si>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</si>
  <si>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</si>
  <si>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</si>
  <si>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</si>
  <si>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</si>
  <si>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</si>
  <si>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</si>
  <si>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</si>
  <si>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</si>
  <si>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</si>
  <si>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</si>
  <si>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</si>
  <si>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</si>
  <si>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</si>
  <si>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</si>
  <si>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</si>
  <si>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</si>
  <si>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</si>
  <si>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</si>
  <si>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</si>
  <si>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</si>
  <si>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</si>
  <si>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</si>
  <si>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</si>
  <si>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</si>
  <si>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</si>
  <si>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</si>
  <si>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</si>
  <si>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</si>
  <si>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</si>
  <si>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</si>
  <si>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</si>
  <si>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</si>
  <si>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</si>
  <si>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</si>
  <si>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</si>
  <si>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</si>
  <si>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</si>
  <si>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</si>
  <si>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</si>
  <si>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</si>
  <si>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</si>
  <si>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</si>
  <si>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</si>
  <si>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</si>
  <si>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</si>
  <si>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</si>
  <si>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</si>
  <si>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</si>
  <si>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</si>
  <si>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</si>
  <si>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</si>
  <si>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</si>
  <si>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</si>
  <si>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</si>
  <si>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</si>
  <si>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</si>
  <si>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</si>
  <si>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</si>
  <si>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</si>
  <si>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</si>
  <si>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</si>
  <si>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</si>
  <si>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</si>
  <si>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</si>
  <si>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</si>
  <si>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</si>
  <si>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</si>
  <si>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</si>
  <si>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</si>
  <si>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</si>
  <si>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</si>
  <si>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</si>
  <si>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</si>
  <si>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</si>
  <si>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</si>
  <si>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</si>
  <si>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</si>
  <si>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</si>
  <si>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</si>
  <si>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</si>
  <si>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</si>
  <si>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</si>
  <si>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</si>
  <si>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</si>
  <si>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</si>
  <si>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</si>
  <si>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</si>
  <si>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</si>
  <si>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</si>
  <si>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</si>
  <si>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</si>
  <si>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</si>
  <si>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</si>
  <si>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</si>
  <si>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</si>
  <si>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</si>
  <si>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</si>
  <si>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</si>
  <si>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</si>
  <si>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</si>
  <si>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</si>
  <si>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</si>
  <si>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</si>
  <si>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</si>
  <si>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</si>
  <si>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</si>
  <si>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</si>
  <si>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</si>
  <si>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</si>
  <si>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</si>
  <si>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</si>
  <si>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</si>
  <si>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</si>
  <si>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</si>
  <si>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</si>
  <si>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</si>
  <si>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</si>
  <si>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</si>
  <si>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</si>
  <si>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</si>
  <si>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</si>
  <si>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</si>
  <si>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</si>
  <si>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</si>
  <si>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</si>
  <si>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</si>
  <si>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</si>
  <si>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</si>
  <si>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</si>
  <si>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</si>
  <si>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</si>
  <si>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</si>
  <si>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</si>
  <si>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</si>
  <si>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</si>
  <si>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</si>
  <si>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</si>
  <si>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</si>
  <si>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</si>
  <si>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</si>
  <si>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</si>
  <si>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</si>
  <si>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</si>
  <si>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</si>
  <si>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</si>
  <si>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</si>
  <si>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</si>
  <si>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</si>
  <si>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</si>
  <si>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</si>
  <si>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</si>
  <si>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</si>
  <si>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</si>
  <si>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</si>
  <si>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</si>
  <si>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</si>
  <si>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</si>
  <si>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</si>
  <si>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</si>
  <si>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</si>
  <si>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</si>
  <si>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</si>
  <si>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</si>
  <si>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</si>
  <si>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</si>
  <si>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</si>
  <si>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</si>
  <si>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</si>
  <si>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</si>
  <si>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</si>
  <si>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</si>
  <si>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</si>
  <si>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</si>
  <si>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</si>
  <si>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</si>
  <si>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</si>
  <si>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</si>
  <si>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</si>
  <si>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</si>
  <si>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</si>
  <si>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</si>
  <si>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</si>
  <si>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</si>
  <si>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</si>
  <si>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</si>
  <si>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</si>
  <si>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</si>
  <si>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</si>
  <si>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</si>
  <si>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</si>
  <si>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</si>
  <si>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</si>
  <si>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</si>
  <si>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</si>
  <si>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</si>
  <si>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</si>
  <si>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</si>
  <si>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</si>
  <si>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</si>
  <si>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</si>
  <si>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</si>
  <si>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</si>
  <si>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</si>
  <si>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</si>
  <si>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</si>
  <si>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</si>
  <si>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</si>
  <si>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</si>
  <si>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</si>
  <si>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</si>
  <si>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</si>
  <si>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</si>
  <si>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</si>
  <si>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</si>
  <si>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</si>
  <si>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</si>
  <si>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</si>
  <si>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</si>
  <si>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</si>
  <si>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</si>
  <si>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</si>
  <si>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</si>
  <si>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</si>
  <si>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</si>
  <si>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</si>
  <si>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</si>
  <si>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</si>
  <si>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</si>
  <si>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</si>
  <si>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</si>
  <si>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</si>
  <si>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</si>
  <si>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</si>
  <si>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</si>
  <si>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</si>
  <si>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</si>
  <si>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</si>
  <si>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</si>
  <si>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</si>
  <si>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</si>
  <si>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</si>
  <si>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</si>
  <si>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</si>
  <si>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</si>
  <si>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</si>
  <si>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</si>
  <si>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</si>
  <si>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</si>
  <si>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</si>
  <si>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</si>
  <si>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</si>
  <si>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</si>
  <si>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</si>
  <si>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</si>
  <si>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</si>
  <si>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</si>
  <si>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</si>
  <si>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</si>
  <si>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</si>
  <si>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</si>
  <si>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</si>
  <si>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</si>
  <si>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</si>
  <si>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</si>
  <si>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</si>
  <si>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</si>
  <si>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</si>
  <si>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</si>
  <si>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</si>
  <si>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</si>
  <si>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</si>
  <si>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</si>
  <si>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</si>
  <si>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</si>
  <si>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</si>
  <si>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</si>
  <si>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</si>
  <si>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</si>
  <si>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</si>
  <si>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</si>
  <si>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</si>
  <si>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</si>
  <si>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</si>
  <si>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</si>
  <si>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</si>
  <si>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</si>
  <si>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</si>
  <si>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</si>
  <si>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</si>
  <si>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</si>
  <si>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</si>
  <si>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</si>
  <si>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</si>
  <si>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</si>
  <si>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</si>
  <si>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</si>
  <si>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</si>
  <si>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</si>
  <si>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</si>
  <si>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</si>
  <si>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</si>
  <si>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</si>
  <si>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</si>
  <si>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</si>
  <si>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</si>
  <si>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</si>
  <si>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</si>
  <si>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</si>
  <si>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</si>
  <si>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</si>
  <si>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</si>
  <si>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</si>
  <si>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</si>
  <si>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</si>
  <si>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</si>
  <si>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</si>
  <si>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</si>
  <si>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</si>
  <si>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</si>
  <si>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</si>
  <si>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</si>
  <si>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</si>
  <si>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</si>
  <si>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</si>
  <si>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</si>
  <si>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</si>
  <si>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</si>
  <si>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</si>
  <si>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</si>
  <si>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</si>
  <si>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</si>
  <si>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</si>
  <si>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</si>
  <si>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</si>
  <si>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</si>
  <si>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</si>
  <si>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</si>
  <si>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</si>
  <si>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</si>
  <si>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</si>
  <si>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</si>
  <si>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</si>
  <si>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</si>
  <si>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</si>
  <si>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</si>
  <si>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</si>
  <si>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</si>
  <si>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</si>
  <si>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</si>
  <si>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</si>
  <si>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</si>
  <si>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</si>
  <si>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</si>
  <si>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</si>
  <si>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</si>
  <si>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</si>
  <si>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</si>
  <si>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</si>
  <si>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</si>
  <si>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</si>
  <si>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</si>
  <si>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</si>
  <si>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</si>
  <si>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</si>
  <si>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</si>
  <si>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</si>
  <si>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</si>
  <si>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</si>
  <si>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</si>
  <si>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</si>
  <si>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</si>
  <si>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</si>
  <si>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</si>
  <si>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</si>
  <si>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</si>
  <si>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</si>
  <si>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</si>
  <si>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</si>
  <si>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</si>
  <si>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</si>
  <si>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</si>
  <si>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</si>
  <si>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</si>
  <si>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</si>
  <si>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</si>
  <si>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</si>
  <si>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</si>
  <si>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</si>
  <si>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</si>
  <si>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</si>
  <si>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</si>
  <si>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</si>
  <si>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</si>
  <si>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</si>
  <si>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</si>
  <si>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</si>
  <si>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</si>
  <si>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</si>
  <si>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</si>
  <si>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</si>
  <si>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</si>
  <si>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</si>
  <si>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</si>
  <si>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</si>
  <si>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</si>
  <si>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</si>
  <si>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</si>
  <si>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</si>
  <si>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</si>
  <si>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</si>
  <si>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</si>
  <si>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</si>
  <si>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</si>
  <si>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</si>
  <si>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</si>
  <si>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</si>
  <si>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</si>
  <si>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</si>
  <si>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</si>
  <si>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</si>
  <si>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</si>
  <si>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</si>
  <si>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</si>
  <si>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</si>
  <si>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</si>
  <si>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</si>
  <si>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</si>
  <si>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</si>
  <si>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</si>
  <si>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</si>
  <si>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</si>
  <si>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</si>
  <si>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</si>
  <si>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</si>
  <si>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</si>
  <si>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</si>
  <si>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</si>
  <si>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</si>
  <si>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</si>
  <si>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</si>
  <si>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</si>
  <si>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</si>
  <si>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</si>
  <si>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</si>
  <si>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</si>
  <si>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</si>
  <si>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</si>
  <si>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</si>
  <si>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</si>
  <si>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</si>
  <si>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</si>
  <si>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</si>
  <si>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</si>
  <si>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</si>
  <si>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</si>
  <si>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</si>
  <si>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</si>
  <si>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</si>
  <si>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</si>
  <si>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</si>
  <si>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</si>
  <si>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</si>
  <si>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</si>
  <si>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</si>
  <si>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</si>
  <si>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</si>
  <si>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</si>
  <si>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</si>
  <si>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</si>
  <si>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</si>
  <si>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</si>
  <si>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</si>
  <si>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</si>
  <si>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</si>
  <si>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</si>
  <si>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</si>
  <si>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</si>
  <si>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</si>
  <si>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</si>
  <si>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</si>
  <si>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</si>
  <si>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</si>
  <si>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</si>
  <si>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</si>
  <si>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</si>
  <si>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</si>
  <si>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</si>
  <si>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</si>
  <si>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</si>
  <si>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</si>
  <si>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</si>
  <si>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</si>
  <si>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</si>
  <si>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</si>
  <si>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</si>
  <si>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</si>
  <si>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</si>
  <si>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</si>
  <si>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</si>
  <si>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</si>
  <si>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</si>
  <si>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</si>
  <si>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</si>
  <si>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</si>
  <si>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</si>
  <si>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</si>
  <si>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</si>
  <si>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</si>
  <si>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</si>
  <si>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</si>
  <si>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</si>
  <si>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</si>
  <si>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</si>
  <si>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</si>
  <si>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</si>
  <si>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</si>
  <si>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</si>
  <si>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</si>
  <si>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</si>
  <si>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</si>
  <si>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</si>
  <si>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</si>
  <si>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</si>
  <si>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</si>
  <si>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</si>
  <si>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</si>
  <si>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</si>
  <si>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</si>
  <si>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</si>
  <si>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</si>
  <si>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</si>
  <si>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</si>
  <si>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</si>
  <si>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</si>
  <si>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</si>
  <si>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</si>
  <si>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</si>
  <si>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</si>
  <si>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</si>
  <si>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</si>
  <si>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</si>
  <si>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</si>
  <si>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</si>
  <si>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</si>
  <si>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</si>
  <si>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</si>
  <si>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</si>
  <si>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</si>
  <si>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</si>
  <si>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</si>
  <si>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</si>
  <si>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</si>
  <si>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</si>
  <si>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</si>
  <si>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</si>
  <si>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</si>
  <si>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</si>
  <si>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</si>
  <si>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</si>
  <si>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</si>
  <si>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</si>
  <si>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</si>
  <si>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</si>
  <si>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</si>
  <si>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</si>
  <si>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</si>
  <si>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</si>
  <si>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</si>
  <si>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</si>
  <si>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</si>
  <si>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</si>
  <si>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</si>
  <si>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</si>
  <si>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</si>
  <si>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</si>
  <si>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</si>
  <si>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</si>
  <si>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</si>
  <si>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</si>
  <si>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</si>
  <si>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</si>
  <si>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</si>
  <si>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</si>
  <si>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</si>
  <si>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</si>
  <si>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</si>
  <si>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</si>
  <si>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</si>
  <si>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</si>
  <si>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</si>
  <si>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</si>
  <si>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</si>
  <si>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</si>
  <si>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</si>
  <si>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</si>
  <si>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</si>
  <si>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</si>
  <si>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</si>
  <si>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</si>
  <si>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</si>
  <si>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</si>
  <si>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</si>
  <si>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</si>
  <si>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</si>
  <si>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</si>
  <si>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</si>
  <si>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</si>
  <si>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</si>
  <si>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</si>
  <si>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</si>
  <si>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</si>
  <si>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</si>
  <si>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</si>
  <si>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</si>
  <si>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</si>
  <si>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</si>
  <si>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</si>
  <si>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</si>
  <si>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</si>
  <si>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</si>
  <si>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</si>
  <si>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</si>
  <si>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</si>
  <si>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</si>
  <si>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</si>
  <si>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</si>
  <si>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</si>
  <si>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</si>
  <si>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</si>
  <si>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</si>
  <si>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</si>
  <si>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</si>
  <si>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</si>
  <si>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</si>
  <si>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</si>
  <si>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</si>
  <si>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</si>
  <si>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</si>
  <si>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</si>
  <si>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</si>
  <si>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</si>
  <si>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</si>
  <si>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</si>
  <si>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</si>
  <si>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</si>
  <si>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</si>
  <si>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</si>
  <si>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</si>
  <si>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</si>
  <si>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</si>
  <si>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</si>
  <si>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</si>
  <si>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</si>
  <si>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</si>
  <si>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</si>
  <si>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</si>
  <si>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</si>
  <si>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</si>
  <si>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</si>
  <si>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</si>
  <si>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</si>
  <si>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</si>
  <si>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</si>
  <si>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</si>
  <si>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</si>
  <si>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</si>
  <si>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</si>
  <si>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</si>
  <si>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</si>
  <si>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</si>
  <si>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</si>
  <si>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</si>
  <si>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</si>
  <si>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</si>
  <si>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</si>
  <si>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</si>
  <si>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</si>
  <si>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</si>
  <si>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</si>
  <si>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</si>
  <si>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</si>
  <si>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</si>
  <si>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</si>
  <si>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</si>
  <si>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</si>
  <si>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</si>
  <si>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</si>
  <si>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</si>
  <si>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</si>
  <si>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</si>
  <si>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</si>
  <si>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</si>
  <si>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</si>
  <si>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</si>
  <si>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</si>
  <si>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</si>
  <si>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</si>
  <si>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</si>
  <si>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</si>
  <si>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</si>
  <si>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</si>
  <si>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</si>
  <si>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</si>
  <si>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</si>
  <si>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</si>
  <si>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</si>
  <si>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</si>
  <si>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</si>
  <si>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</si>
  <si>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</si>
  <si>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</si>
  <si>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</si>
  <si>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</si>
  <si>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</si>
  <si>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</si>
  <si>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</si>
  <si>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</si>
  <si>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</si>
  <si>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</si>
  <si>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</si>
  <si>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</si>
  <si>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</si>
  <si>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</si>
  <si>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</si>
  <si>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</si>
  <si>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</si>
  <si>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</si>
  <si>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</si>
  <si>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</si>
  <si>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</si>
  <si>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</si>
  <si>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</si>
  <si>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</si>
  <si>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</si>
  <si>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</si>
  <si>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</si>
  <si>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</si>
  <si>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</si>
  <si>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</si>
  <si>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</si>
  <si>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</si>
  <si>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</si>
  <si>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</si>
  <si>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</si>
  <si>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</si>
  <si>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</si>
  <si>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</si>
  <si>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</si>
  <si>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</si>
  <si>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</si>
  <si>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</si>
  <si>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</si>
  <si>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</si>
  <si>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</si>
  <si>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</si>
  <si>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</si>
  <si>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</si>
  <si>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</si>
  <si>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</si>
  <si>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</si>
  <si>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</si>
  <si>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</si>
  <si>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</si>
  <si>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</si>
  <si>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</si>
  <si>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</si>
  <si>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</si>
  <si>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</si>
  <si>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</si>
  <si>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</si>
  <si>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</si>
  <si>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</si>
  <si>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</si>
  <si>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</si>
  <si>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</si>
  <si>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</si>
  <si>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</si>
  <si>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</si>
  <si>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</si>
  <si>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</si>
  <si>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</si>
  <si>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</si>
  <si>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</si>
  <si>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</si>
  <si>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</si>
  <si>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</si>
  <si>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</si>
  <si>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</si>
  <si>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</si>
  <si>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</si>
  <si>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</si>
  <si>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</si>
  <si>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</si>
  <si>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</si>
  <si>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</si>
  <si>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</si>
  <si>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</si>
  <si>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</si>
  <si>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</si>
  <si>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</si>
  <si>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</si>
  <si>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</si>
  <si>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</si>
  <si>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</si>
  <si>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</si>
  <si>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</si>
  <si>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</si>
  <si>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</si>
  <si>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</si>
  <si>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</si>
  <si>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</si>
  <si>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</si>
  <si>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</si>
  <si>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</si>
  <si>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</si>
  <si>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</si>
  <si>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</si>
  <si>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</si>
  <si>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</si>
  <si>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</si>
  <si>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</si>
  <si>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</si>
  <si>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</si>
  <si>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</si>
  <si>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</si>
  <si>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</si>
  <si>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</si>
  <si>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</si>
  <si>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</si>
  <si>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</si>
  <si>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</si>
  <si>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</si>
  <si>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</si>
  <si>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</si>
  <si>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</si>
  <si>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</si>
  <si>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</si>
  <si>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</si>
  <si>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</si>
  <si>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</si>
  <si>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</si>
  <si>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</si>
  <si>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</si>
  <si>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</si>
  <si>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</si>
  <si>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</si>
  <si>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</si>
  <si>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</si>
  <si>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</si>
  <si>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</si>
  <si>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</si>
  <si>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</si>
  <si>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</si>
  <si>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</si>
  <si>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</si>
  <si>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</si>
  <si>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</si>
  <si>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</si>
  <si>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</si>
  <si>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</si>
  <si>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</si>
  <si>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</si>
  <si>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</si>
  <si>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</si>
  <si>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</si>
  <si>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</si>
  <si>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</si>
  <si>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</si>
  <si>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</si>
  <si>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</si>
  <si>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</si>
  <si>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</si>
  <si>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</si>
  <si>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</si>
  <si>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</si>
  <si>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</si>
  <si>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</si>
  <si>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</si>
  <si>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</si>
  <si>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</si>
  <si>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</si>
  <si>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</si>
  <si>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</si>
  <si>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</si>
  <si>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</si>
  <si>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</si>
  <si>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</si>
  <si>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</si>
  <si>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</si>
  <si>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</si>
  <si>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</si>
  <si>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</si>
  <si>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</si>
  <si>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</si>
  <si>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</si>
  <si>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</si>
  <si>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</si>
  <si>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</si>
  <si>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</si>
  <si>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</si>
  <si>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</si>
  <si>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</si>
  <si>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</si>
  <si>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</si>
  <si>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</si>
  <si>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</si>
  <si>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</si>
  <si>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</si>
  <si>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</si>
  <si>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</si>
  <si>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</si>
  <si>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</si>
  <si>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</si>
  <si>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</si>
  <si>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</si>
  <si>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</si>
  <si>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</si>
  <si>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</si>
  <si>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</si>
  <si>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</si>
  <si>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</si>
  <si>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</si>
  <si>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</si>
  <si>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</si>
  <si>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</si>
  <si>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</si>
  <si>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</si>
  <si>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</si>
  <si>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</si>
  <si>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</si>
  <si>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</si>
  <si>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</si>
  <si>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</si>
  <si>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</si>
  <si>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</si>
  <si>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</si>
  <si>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</si>
  <si>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</si>
  <si>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</si>
  <si>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</si>
  <si>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</si>
  <si>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</si>
  <si>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</si>
  <si>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</si>
  <si>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</si>
  <si>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</si>
  <si>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</si>
  <si>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</si>
  <si>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</si>
  <si>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</si>
  <si>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</si>
  <si>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</si>
  <si>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</si>
  <si>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</si>
  <si>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</si>
  <si>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</si>
  <si>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</si>
  <si>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</si>
  <si>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</si>
  <si>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</si>
  <si>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</si>
  <si>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</si>
  <si>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</si>
  <si>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</si>
  <si>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</si>
  <si>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</si>
  <si>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</si>
  <si>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</si>
  <si>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</si>
  <si>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</si>
  <si>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</si>
  <si>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</si>
  <si>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</si>
  <si>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</si>
  <si>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</si>
  <si>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</si>
  <si>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</si>
  <si>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</si>
  <si>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</si>
  <si>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</si>
  <si>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</si>
  <si>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</si>
  <si>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</si>
  <si>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</si>
  <si>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</si>
  <si>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</si>
  <si>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</si>
  <si>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</si>
  <si>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</si>
  <si>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</si>
  <si>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</si>
  <si>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</si>
  <si>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</si>
  <si>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</si>
  <si>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</si>
  <si>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</si>
  <si>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</si>
  <si>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</si>
  <si>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</si>
  <si>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</si>
  <si>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</si>
  <si>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</si>
  <si>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</si>
  <si>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</si>
  <si>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</si>
  <si>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</si>
  <si>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</si>
  <si>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</si>
  <si>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</si>
  <si>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</si>
  <si>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</si>
  <si>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</si>
  <si>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</si>
  <si>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</si>
  <si>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</si>
  <si>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</si>
  <si>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</si>
  <si>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</si>
  <si>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</si>
  <si>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</si>
  <si>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</si>
  <si>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</si>
  <si>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</si>
  <si>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</si>
  <si>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</si>
  <si>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</si>
  <si>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</si>
  <si>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</si>
  <si>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</si>
  <si>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</si>
  <si>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</si>
  <si>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</si>
  <si>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</si>
  <si>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</si>
  <si>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</si>
  <si>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</si>
  <si>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</si>
  <si>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</si>
  <si>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</si>
  <si>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</si>
  <si>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</si>
  <si>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</si>
  <si>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</si>
  <si>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</si>
  <si>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</si>
  <si>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</si>
  <si>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</si>
  <si>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</si>
  <si>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</si>
  <si>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</si>
  <si>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</si>
  <si>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</si>
  <si>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</si>
  <si>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</si>
  <si>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</si>
  <si>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</si>
  <si>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</si>
  <si>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</si>
  <si>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</si>
  <si>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</si>
  <si>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</si>
  <si>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</si>
  <si>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</si>
  <si>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</si>
  <si>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</si>
  <si>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</si>
  <si>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</si>
  <si>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</si>
  <si>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</si>
  <si>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</si>
  <si>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</si>
  <si>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</si>
  <si>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</si>
  <si>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</si>
  <si>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</si>
  <si>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</si>
  <si>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</si>
  <si>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</si>
  <si>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</si>
  <si>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</si>
  <si>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</si>
  <si>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</si>
  <si>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</si>
  <si>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</si>
  <si>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</si>
  <si>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</si>
  <si>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</si>
  <si>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</si>
  <si>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</si>
  <si>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</si>
  <si>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</si>
  <si>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</si>
  <si>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</si>
  <si>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</si>
  <si>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</si>
  <si>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</si>
  <si>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</si>
  <si>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</si>
  <si>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</si>
  <si>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</si>
  <si>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</si>
  <si>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</si>
  <si>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</si>
  <si>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</si>
  <si>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</si>
  <si>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</si>
  <si>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</si>
  <si>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</si>
  <si>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</si>
  <si>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</si>
  <si>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</si>
  <si>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</si>
  <si>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</si>
  <si>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</si>
  <si>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</si>
  <si>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</si>
  <si>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</si>
  <si>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</si>
  <si>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</si>
  <si>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</si>
  <si>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</si>
  <si>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</si>
  <si>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</si>
  <si>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</si>
  <si>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</si>
  <si>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</si>
  <si>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</si>
  <si>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</si>
  <si>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</si>
  <si>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</si>
  <si>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</si>
  <si>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</si>
  <si>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</si>
  <si>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</si>
  <si>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</si>
  <si>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</si>
  <si>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</si>
  <si>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</si>
  <si>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</si>
  <si>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</si>
  <si>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</si>
  <si>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</si>
  <si>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</si>
  <si>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</si>
  <si>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</si>
  <si>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</si>
  <si>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</si>
  <si>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</si>
  <si>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</si>
  <si>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</si>
  <si>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</si>
  <si>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</si>
  <si>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</si>
  <si>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</si>
  <si>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</si>
  <si>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</si>
  <si>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</si>
  <si>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</si>
  <si>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</si>
  <si>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</si>
  <si>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</si>
  <si>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</si>
  <si>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</si>
  <si>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</si>
  <si>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</si>
  <si>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</si>
  <si>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</si>
  <si>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</si>
  <si>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</si>
  <si>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</si>
  <si>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</si>
  <si>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</si>
  <si>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</si>
  <si>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</si>
  <si>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</si>
  <si>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</si>
  <si>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</si>
  <si>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</si>
  <si>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</si>
  <si>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</si>
  <si>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</si>
  <si>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</si>
  <si>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</si>
  <si>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</si>
  <si>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</si>
  <si>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</si>
  <si>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</si>
  <si>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</si>
  <si>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</si>
  <si>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</si>
  <si>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</si>
  <si>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</si>
  <si>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</si>
  <si>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</si>
  <si>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</si>
  <si>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</si>
  <si>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</si>
  <si>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</si>
  <si>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</si>
  <si>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</si>
  <si>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</si>
  <si>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</si>
  <si>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</si>
  <si>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</si>
  <si>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</si>
  <si>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</si>
  <si>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</si>
  <si>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</si>
  <si>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</si>
  <si>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</si>
  <si>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</si>
  <si>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</si>
  <si>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</si>
  <si>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</si>
  <si>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</si>
  <si>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</si>
  <si>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</si>
  <si>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</si>
  <si>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</si>
  <si>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</si>
  <si>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</si>
  <si>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</si>
  <si>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</si>
  <si>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</si>
  <si>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</si>
  <si>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</si>
  <si>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</si>
  <si>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</si>
  <si>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</si>
  <si>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</si>
  <si>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</si>
  <si>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</si>
  <si>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</si>
  <si>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</si>
  <si>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</si>
  <si>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</si>
  <si>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</si>
  <si>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</si>
  <si>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</si>
  <si>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</si>
  <si>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</si>
  <si>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</si>
  <si>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</si>
  <si>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</si>
  <si>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</si>
  <si>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</si>
  <si>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</si>
  <si>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</si>
  <si>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</si>
  <si>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</si>
  <si>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</si>
  <si>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</si>
  <si>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</si>
  <si>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</si>
  <si>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</si>
  <si>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</si>
  <si>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</si>
  <si>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</si>
  <si>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</si>
  <si>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</si>
  <si>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</si>
  <si>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</si>
  <si>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</si>
  <si>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</si>
  <si>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</si>
  <si>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</si>
  <si>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</si>
  <si>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</si>
  <si>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</si>
  <si>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</si>
  <si>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</si>
  <si>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</si>
  <si>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</si>
  <si>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</si>
  <si>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</si>
  <si>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</si>
  <si>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</si>
  <si>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</si>
  <si>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</si>
  <si>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</si>
  <si>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</si>
  <si>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</si>
  <si>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</si>
  <si>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</si>
  <si>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</si>
  <si>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</si>
  <si>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</si>
  <si>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</si>
  <si>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</si>
  <si>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</si>
  <si>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</si>
  <si>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</si>
  <si>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</si>
  <si>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</si>
  <si>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</si>
  <si>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</si>
  <si>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</si>
  <si>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</si>
  <si>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</si>
  <si>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</si>
  <si>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</si>
  <si>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</si>
  <si>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</si>
  <si>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</si>
  <si>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</si>
  <si>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</si>
  <si>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</si>
  <si>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</si>
  <si>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</si>
  <si>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</si>
  <si>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</si>
  <si>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</si>
  <si>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</si>
  <si>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</si>
  <si>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</si>
  <si>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</si>
  <si>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</si>
  <si>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</si>
  <si>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</si>
  <si>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</si>
  <si>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</si>
  <si>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</si>
  <si>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</si>
  <si>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</si>
  <si>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</si>
  <si>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</si>
  <si>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</si>
  <si>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</si>
  <si>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</si>
  <si>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</si>
  <si>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</si>
  <si>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</si>
  <si>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</si>
  <si>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</si>
  <si>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</si>
  <si>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</si>
  <si>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</si>
  <si>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</si>
  <si>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</si>
  <si>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</si>
  <si>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</si>
  <si>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</si>
  <si>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</si>
  <si>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</si>
  <si>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</si>
  <si>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</si>
  <si>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</si>
  <si>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</si>
  <si>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</si>
  <si>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</si>
  <si>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</si>
  <si>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</si>
  <si>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</si>
  <si>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</si>
  <si>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</si>
  <si>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</si>
  <si>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</si>
  <si>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</si>
  <si>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</si>
  <si>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</si>
  <si>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</si>
  <si>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</si>
  <si>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</si>
  <si>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</si>
  <si>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</si>
  <si>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</si>
  <si>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</si>
  <si>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</si>
  <si>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</si>
  <si>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</si>
  <si>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</si>
  <si>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</si>
  <si>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</si>
  <si>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</si>
  <si>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</si>
  <si>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</si>
  <si>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</si>
  <si>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</si>
  <si>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</si>
  <si>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</si>
  <si>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</si>
  <si>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</si>
  <si>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</si>
  <si>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</si>
  <si>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</si>
  <si>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</si>
  <si>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</si>
  <si>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</si>
  <si>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</si>
  <si>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</si>
  <si>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</si>
  <si>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</si>
  <si>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</si>
  <si>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</si>
  <si>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</si>
  <si>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</si>
  <si>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</si>
  <si>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</si>
  <si>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</si>
  <si>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</si>
  <si>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</si>
  <si>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</si>
  <si>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</si>
  <si>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</si>
  <si>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</si>
  <si>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</si>
  <si>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</si>
  <si>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</si>
  <si>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</si>
  <si>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</si>
  <si>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</si>
  <si>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</si>
  <si>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</si>
  <si>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</si>
  <si>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</si>
  <si>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</si>
  <si>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</si>
  <si>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</si>
  <si>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</si>
  <si>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</si>
  <si>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</si>
  <si>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</si>
  <si>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</si>
  <si>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</si>
  <si>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</si>
  <si>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</si>
  <si>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</si>
  <si>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</si>
  <si>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</si>
  <si>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</si>
  <si>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</si>
  <si>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</si>
  <si>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</si>
  <si>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</si>
  <si>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</si>
  <si>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</si>
  <si>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</si>
  <si>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</si>
  <si>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</si>
  <si>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</si>
  <si>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</si>
  <si>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</si>
  <si>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</si>
  <si>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</si>
  <si>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</si>
  <si>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</si>
  <si>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</si>
  <si>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</si>
  <si>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</si>
  <si>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</si>
  <si>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</si>
  <si>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</si>
  <si>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</si>
  <si>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</si>
  <si>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</si>
  <si>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</si>
  <si>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</si>
  <si>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</si>
  <si>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</si>
  <si>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</si>
  <si>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</si>
  <si>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</si>
  <si>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</si>
  <si>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</si>
  <si>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</si>
  <si>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</si>
  <si>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</si>
  <si>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</si>
  <si>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</si>
  <si>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</si>
  <si>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</si>
  <si>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</si>
  <si>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</si>
  <si>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</si>
  <si>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</si>
  <si>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</si>
  <si>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</si>
  <si>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</si>
  <si>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</si>
  <si>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</si>
  <si>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</si>
  <si>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</si>
  <si>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</si>
  <si>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</si>
  <si>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</si>
  <si>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</si>
  <si>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</si>
  <si>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</si>
  <si>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</si>
  <si>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</si>
  <si>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</si>
  <si>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</si>
  <si>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</si>
  <si>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</si>
  <si>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</si>
  <si>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</si>
  <si>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</si>
  <si>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</si>
  <si>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</si>
  <si>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</si>
  <si>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</si>
  <si>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</si>
  <si>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</si>
  <si>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</si>
  <si>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</si>
  <si>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</si>
  <si>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</si>
  <si>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</si>
  <si>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</si>
  <si>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</si>
  <si>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</si>
  <si>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</si>
  <si>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</si>
  <si>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</si>
  <si>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</si>
  <si>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</si>
  <si>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</si>
  <si>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</si>
  <si>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</si>
  <si>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</si>
  <si>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</si>
  <si>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</si>
  <si>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</si>
  <si>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</si>
  <si>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</si>
  <si>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</si>
  <si>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</si>
  <si>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</si>
  <si>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</si>
  <si>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</si>
  <si>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</si>
  <si>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</si>
  <si>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</si>
  <si>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</si>
  <si>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</si>
  <si>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</si>
  <si>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</si>
  <si>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</si>
  <si>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</si>
  <si>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</si>
  <si>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</si>
  <si>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</si>
  <si>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</si>
  <si>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</si>
  <si>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</si>
  <si>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</si>
  <si>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</si>
  <si>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</si>
  <si>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</si>
  <si>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</si>
  <si>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</si>
  <si>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</si>
  <si>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</si>
  <si>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</si>
  <si>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</si>
  <si>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</si>
  <si>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</si>
  <si>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</si>
  <si>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</si>
  <si>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</si>
  <si>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</si>
  <si>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</si>
  <si>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</si>
  <si>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</si>
  <si>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</si>
  <si>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</si>
  <si>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</si>
  <si>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</si>
  <si>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</si>
  <si>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</si>
  <si>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</si>
  <si>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</si>
  <si>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</si>
  <si>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</si>
  <si>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</si>
  <si>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</si>
  <si>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</si>
  <si>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</si>
  <si>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</si>
  <si>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</si>
  <si>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</si>
  <si>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</si>
  <si>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</si>
  <si>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</si>
  <si>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</si>
  <si>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</si>
  <si>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</si>
  <si>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</si>
  <si>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</si>
  <si>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</si>
  <si>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</si>
  <si>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</si>
  <si>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</si>
  <si>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</si>
  <si>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</si>
  <si>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</si>
  <si>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</si>
  <si>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</si>
  <si>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</si>
  <si>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</si>
  <si>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</si>
  <si>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</si>
  <si>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</si>
  <si>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</si>
  <si>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</si>
  <si>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</si>
  <si>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</si>
  <si>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</si>
  <si>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</si>
  <si>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</si>
  <si>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</si>
  <si>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</si>
  <si>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</si>
  <si>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</si>
  <si>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</si>
  <si>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</si>
  <si>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</si>
  <si>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</si>
  <si>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</si>
  <si>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</si>
  <si>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</si>
  <si>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</si>
  <si>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</si>
  <si>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</si>
  <si>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</si>
  <si>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</si>
  <si>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</si>
  <si>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</si>
  <si>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</si>
  <si>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</si>
  <si>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</si>
  <si>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</si>
  <si>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</si>
  <si>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</si>
  <si>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</si>
  <si>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</si>
  <si>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</si>
  <si>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</si>
  <si>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</si>
  <si>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</si>
  <si>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</si>
  <si>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</si>
  <si>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</si>
  <si>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</si>
  <si>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</si>
  <si>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</si>
  <si>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</si>
  <si>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</si>
  <si>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</si>
  <si>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</si>
  <si>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</si>
  <si>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</si>
  <si>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</si>
  <si>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</si>
  <si>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</si>
  <si>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</si>
  <si>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</si>
  <si>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</si>
  <si>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</si>
  <si>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</si>
  <si>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</si>
  <si>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</si>
  <si>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</si>
  <si>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</si>
  <si>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</si>
  <si>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</si>
  <si>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</si>
  <si>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</si>
  <si>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</si>
  <si>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</si>
  <si>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</si>
  <si>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</si>
  <si>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</si>
  <si>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</si>
  <si>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</si>
  <si>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</si>
  <si>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</si>
  <si>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</si>
  <si>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</si>
  <si>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</si>
  <si>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</si>
  <si>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</si>
  <si>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</si>
  <si>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</si>
  <si>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</si>
  <si>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</si>
  <si>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</si>
  <si>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</si>
  <si>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</si>
  <si>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</si>
  <si>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</si>
  <si>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</si>
  <si>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</si>
  <si>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</si>
  <si>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</si>
  <si>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</si>
  <si>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</si>
  <si>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</si>
  <si>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</si>
  <si>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</si>
  <si>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</si>
  <si>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</si>
  <si>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</si>
  <si>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</si>
  <si>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</si>
  <si>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</si>
  <si>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</si>
  <si>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</si>
  <si>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</si>
  <si>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</si>
  <si>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</si>
  <si>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</si>
  <si>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</si>
  <si>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</si>
  <si>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</si>
  <si>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</si>
  <si>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</si>
  <si>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</si>
  <si>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</si>
  <si>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</si>
  <si>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</si>
  <si>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</si>
  <si>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</si>
  <si>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</si>
  <si>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</si>
  <si>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</si>
  <si>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</si>
  <si>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</si>
  <si>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</si>
  <si>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</si>
  <si>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</si>
  <si>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</si>
  <si>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</si>
  <si>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</si>
  <si>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</si>
  <si>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</si>
  <si>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</si>
  <si>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</si>
  <si>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</si>
  <si>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</si>
  <si>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</si>
  <si>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</si>
  <si>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</si>
  <si>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</si>
  <si>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</si>
  <si>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</si>
  <si>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</si>
  <si>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</si>
  <si>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</si>
  <si>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</si>
  <si>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</si>
  <si>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</si>
  <si>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</si>
  <si>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</si>
  <si>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</si>
  <si>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</si>
  <si>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</si>
  <si>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</si>
  <si>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</si>
  <si>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</si>
  <si>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</si>
  <si>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</si>
  <si>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</si>
  <si>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</si>
  <si>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</si>
  <si>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</si>
  <si>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</si>
  <si>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</si>
  <si>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</si>
  <si>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</si>
  <si>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</si>
  <si>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</si>
  <si>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</si>
  <si>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</si>
  <si>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</si>
  <si>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</si>
  <si>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</si>
  <si>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</si>
  <si>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</si>
  <si>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</si>
  <si>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</si>
  <si>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</si>
  <si>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</si>
  <si>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</si>
  <si>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</si>
  <si>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</si>
  <si>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</si>
  <si>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</si>
  <si>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</si>
  <si>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</si>
  <si>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</si>
  <si>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</si>
  <si>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</si>
  <si>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</si>
  <si>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</si>
  <si>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</si>
  <si>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</si>
  <si>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</si>
  <si>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</si>
  <si>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</si>
  <si>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</si>
  <si>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</si>
  <si>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</si>
  <si>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</si>
  <si>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</si>
  <si>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</si>
  <si>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</si>
  <si>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</si>
  <si>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</si>
  <si>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</si>
  <si>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</si>
  <si>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</si>
  <si>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</si>
  <si>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</si>
  <si>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</si>
  <si>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</si>
  <si>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</si>
  <si>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</si>
  <si>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</si>
  <si>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</si>
  <si>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</si>
  <si>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</si>
  <si>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</si>
  <si>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</si>
  <si>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</si>
  <si>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</si>
  <si>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</si>
  <si>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</si>
  <si>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</si>
  <si>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</si>
  <si>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</si>
  <si>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</si>
  <si>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</si>
  <si>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</si>
  <si>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</si>
  <si>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</si>
  <si>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</si>
  <si>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</si>
  <si>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</si>
  <si>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</si>
  <si>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</si>
  <si>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</si>
  <si>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</si>
  <si>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</si>
  <si>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</si>
  <si>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</si>
  <si>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</si>
  <si>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</si>
  <si>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</si>
  <si>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</si>
  <si>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</si>
  <si>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</si>
  <si>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</si>
  <si>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</si>
  <si>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</si>
  <si>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</si>
  <si>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</si>
  <si>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</si>
  <si>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</si>
  <si>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</si>
  <si>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</si>
  <si>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</si>
  <si>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</si>
  <si>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</si>
  <si>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</si>
  <si>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</si>
  <si>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</si>
  <si>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</si>
  <si>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</si>
  <si>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</si>
  <si>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</si>
  <si>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</si>
  <si>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</si>
  <si>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</si>
  <si>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</si>
  <si>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</si>
  <si>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</si>
  <si>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</si>
  <si>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</si>
  <si>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</si>
  <si>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</si>
  <si>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</si>
  <si>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</si>
  <si>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</si>
  <si>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</si>
  <si>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</si>
  <si>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</si>
  <si>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</si>
  <si>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</si>
  <si>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</si>
  <si>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</si>
  <si>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</si>
  <si>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</si>
  <si>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</si>
  <si>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</si>
  <si>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</si>
  <si>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</si>
  <si>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</si>
  <si>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</si>
  <si>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</si>
  <si>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</si>
  <si>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</si>
  <si>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</si>
  <si>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</si>
  <si>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</si>
  <si>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</si>
  <si>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</si>
  <si>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</si>
  <si>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</si>
  <si>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</si>
  <si>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</si>
  <si>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</si>
  <si>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</si>
  <si>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</si>
  <si>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</si>
  <si>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</si>
  <si>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</si>
  <si>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</si>
  <si>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</si>
  <si>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</si>
  <si>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</si>
  <si>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</si>
  <si>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</si>
  <si>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</si>
  <si>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</si>
  <si>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</si>
  <si>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</si>
  <si>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</si>
  <si>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</si>
  <si>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</si>
  <si>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</si>
  <si>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</si>
  <si>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</si>
  <si>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</si>
  <si>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</si>
  <si>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</si>
  <si>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</si>
  <si>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</si>
  <si>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</si>
  <si>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</si>
  <si>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</si>
  <si>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</si>
  <si>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</si>
  <si>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</si>
  <si>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</si>
  <si>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</si>
  <si>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</si>
  <si>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</si>
  <si>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</si>
  <si>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</si>
  <si>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</si>
  <si>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</si>
  <si>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</si>
  <si>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</si>
  <si>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</si>
  <si>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</si>
  <si>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</si>
  <si>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</si>
  <si>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</si>
  <si>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</si>
  <si>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</si>
  <si>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</si>
  <si>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</si>
  <si>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</si>
  <si>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</si>
  <si>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</si>
  <si>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</si>
  <si>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</si>
  <si>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</si>
  <si>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</si>
  <si>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</si>
  <si>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</si>
  <si>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</si>
  <si>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</si>
  <si>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</si>
  <si>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</si>
  <si>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</si>
  <si>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</si>
  <si>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</si>
  <si>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</si>
  <si>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</si>
  <si>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</si>
  <si>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</si>
  <si>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</si>
  <si>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</si>
  <si>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</si>
  <si>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</si>
  <si>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</si>
  <si>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</si>
  <si>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</si>
  <si>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</si>
  <si>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</si>
  <si>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</si>
  <si>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</si>
  <si>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</si>
  <si>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</si>
  <si>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</si>
  <si>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</si>
  <si>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</si>
  <si>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</si>
  <si>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</si>
  <si>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</si>
  <si>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</si>
  <si>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</si>
  <si>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</si>
  <si>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</si>
  <si>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</si>
  <si>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</si>
  <si>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</si>
  <si>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</si>
  <si>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</si>
  <si>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</si>
  <si>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</si>
  <si>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</si>
  <si>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</si>
  <si>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</si>
  <si>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</si>
  <si>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</si>
  <si>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</si>
  <si>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</si>
  <si>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</si>
  <si>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</si>
  <si>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</si>
  <si>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</si>
  <si>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</si>
  <si>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</si>
  <si>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</si>
  <si>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</si>
  <si>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</si>
  <si>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</si>
  <si>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</si>
  <si>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</si>
  <si>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</si>
  <si>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</si>
  <si>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</si>
  <si>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</si>
  <si>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</si>
  <si>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</si>
  <si>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</si>
  <si>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</si>
  <si>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</si>
  <si>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</si>
  <si>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</si>
  <si>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</si>
  <si>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</si>
  <si>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</si>
  <si>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</si>
  <si>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</si>
  <si>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</si>
  <si>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</si>
  <si>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</si>
  <si>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</si>
  <si>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</si>
  <si>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</si>
  <si>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</si>
  <si>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</si>
  <si>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</si>
  <si>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</si>
  <si>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</si>
  <si>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</si>
  <si>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</si>
  <si>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</si>
  <si>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</si>
  <si>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</si>
  <si>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</si>
  <si>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</si>
  <si>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</si>
  <si>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</si>
  <si>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</si>
  <si>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</si>
  <si>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</si>
  <si>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</si>
  <si>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</si>
  <si>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</si>
  <si>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</si>
  <si>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</si>
  <si>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</si>
  <si>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</si>
  <si>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</si>
  <si>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</si>
  <si>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</si>
  <si>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</si>
  <si>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</si>
  <si>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</si>
  <si>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</si>
  <si>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</si>
  <si>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</si>
  <si>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</si>
  <si>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</si>
  <si>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</si>
  <si>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</si>
  <si>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</si>
  <si>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</si>
  <si>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</si>
  <si>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</si>
  <si>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</si>
  <si>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</si>
  <si>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</si>
  <si>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</si>
  <si>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</si>
  <si>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</si>
  <si>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</si>
  <si>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</si>
  <si>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</si>
  <si>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</si>
  <si>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</si>
  <si>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</si>
  <si>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</si>
  <si>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</si>
  <si>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</si>
  <si>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</si>
  <si>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</si>
  <si>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</si>
  <si>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</si>
  <si>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</si>
  <si>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</si>
  <si>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</si>
  <si>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</si>
  <si>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</si>
  <si>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</si>
  <si>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</si>
  <si>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</si>
  <si>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</si>
  <si>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</si>
  <si>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</si>
  <si>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</si>
  <si>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</si>
  <si>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</si>
  <si>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</si>
  <si>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</si>
  <si>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</si>
  <si>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</si>
  <si>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</si>
  <si>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</si>
  <si>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</si>
  <si>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</si>
  <si>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</si>
  <si>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</si>
  <si>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</si>
  <si>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</si>
  <si>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</si>
  <si>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</si>
  <si>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</si>
  <si>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</si>
  <si>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</si>
  <si>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</si>
  <si>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</si>
  <si>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</si>
  <si>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</si>
  <si>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</si>
  <si>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</si>
  <si>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</si>
  <si>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</si>
  <si>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</si>
  <si>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</si>
  <si>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</si>
  <si>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</si>
  <si>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</si>
  <si>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</si>
  <si>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</si>
  <si>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</si>
  <si>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</si>
  <si>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</si>
  <si>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</si>
  <si>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</si>
  <si>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</si>
  <si>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</si>
  <si>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</si>
  <si>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</si>
  <si>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</si>
  <si>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</si>
  <si>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</si>
  <si>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</si>
  <si>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</si>
  <si>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</si>
  <si>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</si>
  <si>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</si>
  <si>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</si>
  <si>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</si>
  <si>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</si>
  <si>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</si>
  <si>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</si>
  <si>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</si>
  <si>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</si>
  <si>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</si>
  <si>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</si>
  <si>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</si>
  <si>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</si>
  <si>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</si>
  <si>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</si>
  <si>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</si>
  <si>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</si>
  <si>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</si>
  <si>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</si>
  <si>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</si>
  <si>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</si>
  <si>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</si>
  <si>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</si>
  <si>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</si>
  <si>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</si>
  <si>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</si>
  <si>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</si>
  <si>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</si>
  <si>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</si>
  <si>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</si>
  <si>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</si>
  <si>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</si>
  <si>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</si>
  <si>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</si>
  <si>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</si>
  <si>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</si>
  <si>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</si>
  <si>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</si>
  <si>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</si>
  <si>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</si>
  <si>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</si>
  <si>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</si>
  <si>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</si>
  <si>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</si>
  <si>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</si>
  <si>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</si>
  <si>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</si>
  <si>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</si>
  <si>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</si>
  <si>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</si>
  <si>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</si>
  <si>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</si>
  <si>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</si>
  <si>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</si>
  <si>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</si>
  <si>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</si>
  <si>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</si>
  <si>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</si>
  <si>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</si>
  <si>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</si>
  <si>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</si>
  <si>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</si>
  <si>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</si>
  <si>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</si>
  <si>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</si>
  <si>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</si>
  <si>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</si>
  <si>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</si>
  <si>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</si>
  <si>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</si>
  <si>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</si>
  <si>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</si>
  <si>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</si>
  <si>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</si>
  <si>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</si>
  <si>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</si>
  <si>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</si>
  <si>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</si>
  <si>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</si>
  <si>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</si>
  <si>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</si>
  <si>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</si>
  <si>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</si>
  <si>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</si>
  <si>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</si>
  <si>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</si>
  <si>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</si>
  <si>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</si>
  <si>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</si>
  <si>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</si>
  <si>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</si>
  <si>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</si>
  <si>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</si>
  <si>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</si>
  <si>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</si>
  <si>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</si>
  <si>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</si>
  <si>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</si>
  <si>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</si>
  <si>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</si>
  <si>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</si>
  <si>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</si>
  <si>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</si>
  <si>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</si>
  <si>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</si>
  <si>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</si>
  <si>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</si>
  <si>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</si>
  <si>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</si>
  <si>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</si>
  <si>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</si>
  <si>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</si>
  <si>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</si>
  <si>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</si>
  <si>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</si>
  <si>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</si>
  <si>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</si>
  <si>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</si>
  <si>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</si>
  <si>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</si>
  <si>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</si>
  <si>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</si>
  <si>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</si>
  <si>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</si>
  <si>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</si>
  <si>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</si>
  <si>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</si>
  <si>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</si>
  <si>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</si>
  <si>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</si>
  <si>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</si>
  <si>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</si>
  <si>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</si>
  <si>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</si>
  <si>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</si>
  <si>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</si>
  <si>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</si>
  <si>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</si>
  <si>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</si>
  <si>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</si>
  <si>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</si>
  <si>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</si>
  <si>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</si>
  <si>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</si>
  <si>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</si>
  <si>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</si>
  <si>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</si>
  <si>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</si>
  <si>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</si>
  <si>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</si>
  <si>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</si>
  <si>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</si>
  <si>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</si>
  <si>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</si>
  <si>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</si>
  <si>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</si>
  <si>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</si>
  <si>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</si>
  <si>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</si>
  <si>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</si>
  <si>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</si>
  <si>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</si>
  <si>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</si>
  <si>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</si>
  <si>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</si>
  <si>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</si>
  <si>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</si>
  <si>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</si>
  <si>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</si>
  <si>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</si>
  <si>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</si>
  <si>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</si>
  <si>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</si>
  <si>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</si>
  <si>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</si>
  <si>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</si>
  <si>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</si>
  <si>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</si>
  <si>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</si>
  <si>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</si>
  <si>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</si>
  <si>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</si>
  <si>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</si>
  <si>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</si>
  <si>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</si>
  <si>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</si>
  <si>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</si>
  <si>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</si>
  <si>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</si>
  <si>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</si>
  <si>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</si>
  <si>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</si>
  <si>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</si>
  <si>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</si>
  <si>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</si>
  <si>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</si>
  <si>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</si>
  <si>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</si>
  <si>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</si>
  <si>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</si>
  <si>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</si>
  <si>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</si>
  <si>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</si>
  <si>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</si>
  <si>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</si>
  <si>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</si>
  <si>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</si>
  <si>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</si>
  <si>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</si>
  <si>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</si>
  <si>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</si>
  <si>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</si>
  <si>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</si>
  <si>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</si>
  <si>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</si>
  <si>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</si>
  <si>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</si>
  <si>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</si>
  <si>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</si>
  <si>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</si>
  <si>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</si>
  <si>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</si>
  <si>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</si>
  <si>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</si>
  <si>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</si>
  <si>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</si>
  <si>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</si>
  <si>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</si>
  <si>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</si>
  <si>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</si>
  <si>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</si>
  <si>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</si>
  <si>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</si>
  <si>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</si>
  <si>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</si>
  <si>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</si>
  <si>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</si>
  <si>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</si>
  <si>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</si>
  <si>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</si>
  <si>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</si>
  <si>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</si>
  <si>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</si>
  <si>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</si>
  <si>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</si>
  <si>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</si>
  <si>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</si>
  <si>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</si>
  <si>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</si>
  <si>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</si>
  <si>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</si>
  <si>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</si>
  <si>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</si>
  <si>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</si>
  <si>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</si>
  <si>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</si>
  <si>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</si>
  <si>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</si>
  <si>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</si>
  <si>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</si>
  <si>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</si>
  <si>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</si>
  <si>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</si>
  <si>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</si>
  <si>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</si>
  <si>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</si>
  <si>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</si>
  <si>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</si>
  <si>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</si>
  <si>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</si>
  <si>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</si>
  <si>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</si>
  <si>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</si>
  <si>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</si>
  <si>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</si>
  <si>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</si>
  <si>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</si>
  <si>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</si>
  <si>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</si>
  <si>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</si>
  <si>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</si>
  <si>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</si>
  <si>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</si>
  <si>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</si>
  <si>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</si>
  <si>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</si>
  <si>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</si>
  <si>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</si>
  <si>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</si>
  <si>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</si>
  <si>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</si>
  <si>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</si>
  <si>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</si>
  <si>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</si>
  <si>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</si>
  <si>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</si>
  <si>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</si>
  <si>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</si>
  <si>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</si>
  <si>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</si>
  <si>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</si>
  <si>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</si>
  <si>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</si>
  <si>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</si>
  <si>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</si>
  <si>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</si>
  <si>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</si>
  <si>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</si>
  <si>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</si>
  <si>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</si>
  <si>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</si>
  <si>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</si>
  <si>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</si>
  <si>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</si>
  <si>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</si>
  <si>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</si>
  <si>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</si>
  <si>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</si>
  <si>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</si>
  <si>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</si>
  <si>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</si>
  <si>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</si>
  <si>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</si>
  <si>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</si>
  <si>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</si>
  <si>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</si>
  <si>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</si>
  <si>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</si>
  <si>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</si>
  <si>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</si>
  <si>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</si>
  <si>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</si>
  <si>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</si>
  <si>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</si>
  <si>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</si>
  <si>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</si>
  <si>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</si>
  <si>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</si>
  <si>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</si>
  <si>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</si>
  <si>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</si>
  <si>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</si>
  <si>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</si>
  <si>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</si>
  <si>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</si>
  <si>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</si>
  <si>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</si>
  <si>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</si>
  <si>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</si>
  <si>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</si>
  <si>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</si>
  <si>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</si>
  <si>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</si>
  <si>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</si>
  <si>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</si>
  <si>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</si>
  <si>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</si>
  <si>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</si>
  <si>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</si>
  <si>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</si>
  <si>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</si>
  <si>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</si>
  <si>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</si>
  <si>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</si>
  <si>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</si>
  <si>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</si>
  <si>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</si>
  <si>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</si>
  <si>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</si>
  <si>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</si>
  <si>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</si>
  <si>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</si>
  <si>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</si>
  <si>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</si>
  <si>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</si>
  <si>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</si>
  <si>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</si>
  <si>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</si>
  <si>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</si>
  <si>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</si>
  <si>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</si>
  <si>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</si>
  <si>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</si>
  <si>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</si>
  <si>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</si>
  <si>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</si>
  <si>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</si>
  <si>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</si>
  <si>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</si>
  <si>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</si>
  <si>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</si>
  <si>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</si>
  <si>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</si>
  <si>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</si>
  <si>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</si>
  <si>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</si>
  <si>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</si>
  <si>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</si>
  <si>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</si>
  <si>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</si>
  <si>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</si>
  <si>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</si>
  <si>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</si>
  <si>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</si>
  <si>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</si>
  <si>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</si>
  <si>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</si>
  <si>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</si>
  <si>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</si>
  <si>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</si>
  <si>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</si>
  <si>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</si>
  <si>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</si>
  <si>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</si>
  <si>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</si>
  <si>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</si>
  <si>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</si>
  <si>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</si>
  <si>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</si>
  <si>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</si>
  <si>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</si>
  <si>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</si>
  <si>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</si>
  <si>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</si>
  <si>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</si>
  <si>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</si>
  <si>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</si>
  <si>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</si>
  <si>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</si>
  <si>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</si>
  <si>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</si>
  <si>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</si>
  <si>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</si>
  <si>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</si>
  <si>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</si>
  <si>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</si>
  <si>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</si>
  <si>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</si>
  <si>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</si>
  <si>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</si>
  <si>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</si>
  <si>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</si>
  <si>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</si>
  <si>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</si>
  <si>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</si>
  <si>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</si>
  <si>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</si>
  <si>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</si>
  <si>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</si>
  <si>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</si>
  <si>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</si>
  <si>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</si>
  <si>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</si>
  <si>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</si>
  <si>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</si>
  <si>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</si>
  <si>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</si>
  <si>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</si>
  <si>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</si>
  <si>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</si>
  <si>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</si>
  <si>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</si>
  <si>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</si>
  <si>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</si>
  <si>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</si>
  <si>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</si>
  <si>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</si>
  <si>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</si>
  <si>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</si>
  <si>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</si>
  <si>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</si>
  <si>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</si>
  <si>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</si>
  <si>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</si>
  <si>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</si>
  <si>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</si>
  <si>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</si>
  <si>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</si>
  <si>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</si>
  <si>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</si>
  <si>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</si>
  <si>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</si>
  <si>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</si>
  <si>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</si>
  <si>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</si>
  <si>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</si>
  <si>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</si>
  <si>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</si>
  <si>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</si>
  <si>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</si>
  <si>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</si>
  <si>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</si>
  <si>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</si>
  <si>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</si>
  <si>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</si>
  <si>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</si>
  <si>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</si>
  <si>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</si>
  <si>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</si>
  <si>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</si>
  <si>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</si>
  <si>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</si>
  <si>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</si>
  <si>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</si>
  <si>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</si>
  <si>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</si>
  <si>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</si>
  <si>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</si>
  <si>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</si>
  <si>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</si>
  <si>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</si>
  <si>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</si>
  <si>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</si>
  <si>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</si>
  <si>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</si>
  <si>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</si>
  <si>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</si>
  <si>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</si>
  <si>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</si>
  <si>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</si>
  <si>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</si>
  <si>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</si>
  <si>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</si>
  <si>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</si>
  <si>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</si>
  <si>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</si>
  <si>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</si>
  <si>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</si>
  <si>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</si>
  <si>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</si>
  <si>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</si>
  <si>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</si>
  <si>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</si>
  <si>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</si>
  <si>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</si>
  <si>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</si>
  <si>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</si>
  <si>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</si>
  <si>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</si>
  <si>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</si>
  <si>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</si>
  <si>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</si>
  <si>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</si>
  <si>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</si>
  <si>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</si>
  <si>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</si>
  <si>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</si>
  <si>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</si>
  <si>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</si>
  <si>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</si>
  <si>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</si>
  <si>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</si>
  <si>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</si>
  <si>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</si>
  <si>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</si>
  <si>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</si>
  <si>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</si>
  <si>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</si>
  <si>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</si>
  <si>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</si>
  <si>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</si>
  <si>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</si>
  <si>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</si>
  <si>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</si>
  <si>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</si>
  <si>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</si>
  <si>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</si>
  <si>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</si>
  <si>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</si>
  <si>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</si>
  <si>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</si>
  <si>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</si>
  <si>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</si>
  <si>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</si>
  <si>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</si>
  <si>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</si>
  <si>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</si>
  <si>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</si>
  <si>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</si>
  <si>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</si>
  <si>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</si>
  <si>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</si>
  <si>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</si>
  <si>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</si>
  <si>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</si>
  <si>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</si>
  <si>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</si>
  <si>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</si>
  <si>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</si>
  <si>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</si>
  <si>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</si>
  <si>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</si>
  <si>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</si>
  <si>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</si>
  <si>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</si>
  <si>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</si>
  <si>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</si>
  <si>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</si>
  <si>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</si>
  <si>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</si>
  <si>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</si>
  <si>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</si>
  <si>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</si>
  <si>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</si>
  <si>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</si>
  <si>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</si>
  <si>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</si>
  <si>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</si>
  <si>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</si>
  <si>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</si>
  <si>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</si>
  <si>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</si>
  <si>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</si>
  <si>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</si>
  <si>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</si>
  <si>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</si>
  <si>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</si>
  <si>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</si>
  <si>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</si>
  <si>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</si>
  <si>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</si>
  <si>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</si>
  <si>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</si>
  <si>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</si>
  <si>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</si>
  <si>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</si>
  <si>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</si>
  <si>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</si>
  <si>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</si>
  <si>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</si>
  <si>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</si>
  <si>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</si>
  <si>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</si>
  <si>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</si>
  <si>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</si>
  <si>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</si>
  <si>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</si>
  <si>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</si>
  <si>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</si>
  <si>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</si>
  <si>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</si>
  <si>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</si>
  <si>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</si>
  <si>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</si>
  <si>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</si>
  <si>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</si>
  <si>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</si>
  <si>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</si>
  <si>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</si>
  <si>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</si>
  <si>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</si>
  <si>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</si>
  <si>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</si>
  <si>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</si>
  <si>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</si>
  <si>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</si>
  <si>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</si>
  <si>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</si>
  <si>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</si>
  <si>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</si>
  <si>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</si>
  <si>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</si>
  <si>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</si>
  <si>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</si>
  <si>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</si>
  <si>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</si>
  <si>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</si>
  <si>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</si>
  <si>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</si>
  <si>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</si>
  <si>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</si>
  <si>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</si>
  <si>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</si>
  <si>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</si>
  <si>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</si>
  <si>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</si>
  <si>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</si>
  <si>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</si>
  <si>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</si>
  <si>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</si>
  <si>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</si>
  <si>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</si>
  <si>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</si>
  <si>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</si>
  <si>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</si>
  <si>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</si>
  <si>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</si>
  <si>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</si>
  <si>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</si>
  <si>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</si>
  <si>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</si>
  <si>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</si>
  <si>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</si>
  <si>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</si>
  <si>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</si>
  <si>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</si>
  <si>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</si>
  <si>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</si>
  <si>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</si>
  <si>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</si>
  <si>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</si>
  <si>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</si>
  <si>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</si>
  <si>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</si>
  <si>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</si>
  <si>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</si>
  <si>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</si>
  <si>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</si>
  <si>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</si>
  <si>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</si>
  <si>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</si>
  <si>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</si>
  <si>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</si>
  <si>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</si>
  <si>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</si>
  <si>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</si>
  <si>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</si>
  <si>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</si>
  <si>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</si>
  <si>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</si>
  <si>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</si>
  <si>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</si>
  <si>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</si>
  <si>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</si>
  <si>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</si>
  <si>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</si>
  <si>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</si>
  <si>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</si>
  <si>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</si>
  <si>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</si>
  <si>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</si>
  <si>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</si>
  <si>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</si>
  <si>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</si>
  <si>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</si>
  <si>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</si>
  <si>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</si>
  <si>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</si>
  <si>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</si>
  <si>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</si>
  <si>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</si>
  <si>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</si>
  <si>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</si>
  <si>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</si>
  <si>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</si>
  <si>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</si>
  <si>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</si>
  <si>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</si>
  <si>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</si>
  <si>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</si>
  <si>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</si>
  <si>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</si>
  <si>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</si>
  <si>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</si>
  <si>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</si>
  <si>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</si>
  <si>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</si>
  <si>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</si>
  <si>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</si>
  <si>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</si>
  <si>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</si>
  <si>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</si>
  <si>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</si>
  <si>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</si>
  <si>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</si>
  <si>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</si>
  <si>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</si>
  <si>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</si>
  <si>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</si>
  <si>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</si>
  <si>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</si>
  <si>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</si>
  <si>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</si>
  <si>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</si>
  <si>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</si>
  <si>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</si>
  <si>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</si>
  <si>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</si>
  <si>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</si>
  <si>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</si>
  <si>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</si>
  <si>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</si>
  <si>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</si>
  <si>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</si>
  <si>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</si>
  <si>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</si>
  <si>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</si>
  <si>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</si>
  <si>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</si>
  <si>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</si>
  <si>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</si>
  <si>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</si>
  <si>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</si>
  <si>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</si>
  <si>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</si>
  <si>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</si>
  <si>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</si>
  <si>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</si>
  <si>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</si>
  <si>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</si>
  <si>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</si>
  <si>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</si>
  <si>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</si>
  <si>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</si>
  <si>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</si>
  <si>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</si>
  <si>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</si>
  <si>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</si>
  <si>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</si>
  <si>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</si>
  <si>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</si>
  <si>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</si>
  <si>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</si>
  <si>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</si>
  <si>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</si>
  <si>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</si>
  <si>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</si>
  <si>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</si>
  <si>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</si>
  <si>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</si>
  <si>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</si>
  <si>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</si>
  <si>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</si>
  <si>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</si>
  <si>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</si>
  <si>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</si>
  <si>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</si>
  <si>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</si>
  <si>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</si>
  <si>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</si>
  <si>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</si>
  <si>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</si>
  <si>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</si>
  <si>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</si>
  <si>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</si>
  <si>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</si>
  <si>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</si>
  <si>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</si>
  <si>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</si>
  <si>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</si>
  <si>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</si>
  <si>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</si>
  <si>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</si>
  <si>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</si>
  <si>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</si>
  <si>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</si>
  <si>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</si>
  <si>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</si>
  <si>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</si>
  <si>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</si>
  <si>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</si>
  <si>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</si>
  <si>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</si>
  <si>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</si>
  <si>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</si>
  <si>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</si>
  <si>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</si>
  <si>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</si>
  <si>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</si>
  <si>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</si>
  <si>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</si>
  <si>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</si>
  <si>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</si>
  <si>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</si>
  <si>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</si>
  <si>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</si>
  <si>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</si>
  <si>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</si>
  <si>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</si>
  <si>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</si>
  <si>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</si>
  <si>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</si>
  <si>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</si>
  <si>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</si>
  <si>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</si>
  <si>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</si>
  <si>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</si>
  <si>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</si>
  <si>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</si>
  <si>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</si>
  <si>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</si>
  <si>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</si>
  <si>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</si>
  <si>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</si>
  <si>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</si>
  <si>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</si>
  <si>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</si>
  <si>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</si>
  <si>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</si>
  <si>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</si>
  <si>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</si>
  <si>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</si>
  <si>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</si>
  <si>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</si>
  <si>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</si>
  <si>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</si>
  <si>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</si>
  <si>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</si>
  <si>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</si>
  <si>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</si>
  <si>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</si>
  <si>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</si>
  <si>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</si>
  <si>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</si>
  <si>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</si>
  <si>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</si>
  <si>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</si>
  <si>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</si>
  <si>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</si>
  <si>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</si>
  <si>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</si>
  <si>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</si>
  <si>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</si>
  <si>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</si>
  <si>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</si>
  <si>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</si>
  <si>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</si>
  <si>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</si>
  <si>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</si>
  <si>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</si>
  <si>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</si>
  <si>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</si>
  <si>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</si>
  <si>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</si>
  <si>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</si>
  <si>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</si>
  <si>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</si>
  <si>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</si>
  <si>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</si>
  <si>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</si>
  <si>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</si>
  <si>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</si>
  <si>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</si>
  <si>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</si>
  <si>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</si>
  <si>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</si>
  <si>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</si>
  <si>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</si>
  <si>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</si>
  <si>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</si>
  <si>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</si>
  <si>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</si>
  <si>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</si>
  <si>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</si>
  <si>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</si>
  <si>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</si>
  <si>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</si>
  <si>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</si>
  <si>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</si>
  <si>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</si>
  <si>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</si>
  <si>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</si>
  <si>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</si>
  <si>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</si>
  <si>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</si>
  <si>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</si>
  <si>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</si>
  <si>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</si>
  <si>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</si>
  <si>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</si>
  <si>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</si>
  <si>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</si>
  <si>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</si>
  <si>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</si>
  <si>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</si>
  <si>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</si>
  <si>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</si>
  <si>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</si>
  <si>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</si>
  <si>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</si>
  <si>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</si>
  <si>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</si>
  <si>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</si>
  <si>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</si>
  <si>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</si>
  <si>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</si>
  <si>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</si>
  <si>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</si>
  <si>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</si>
  <si>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</si>
  <si>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</si>
  <si>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</si>
  <si>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</si>
  <si>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</si>
  <si>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</si>
  <si>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</si>
  <si>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</si>
  <si>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</si>
  <si>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</si>
  <si>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</si>
  <si>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</si>
  <si>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</si>
  <si>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</si>
  <si>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</si>
  <si>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</si>
  <si>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</si>
  <si>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</si>
  <si>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</si>
  <si>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</si>
  <si>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</si>
  <si>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</si>
  <si>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</si>
  <si>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</si>
  <si>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</si>
  <si>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</si>
  <si>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</si>
  <si>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</si>
  <si>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</si>
  <si>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</si>
  <si>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</si>
  <si>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</si>
  <si>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</si>
  <si>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</si>
  <si>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</si>
  <si>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</si>
  <si>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</si>
  <si>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</si>
  <si>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</si>
  <si>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</si>
  <si>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</si>
  <si>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</si>
  <si>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</si>
  <si>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</si>
  <si>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</si>
  <si>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</si>
  <si>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</si>
  <si>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</si>
  <si>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</si>
  <si>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</si>
  <si>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</si>
  <si>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</si>
  <si>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</si>
  <si>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</si>
  <si>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</si>
  <si>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</si>
  <si>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</si>
  <si>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</si>
  <si>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</si>
  <si>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</si>
  <si>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</si>
  <si>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</si>
  <si>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</si>
  <si>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</si>
  <si>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</si>
  <si>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</si>
  <si>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</si>
  <si>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</si>
  <si>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</si>
  <si>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</si>
  <si>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</si>
  <si>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</si>
  <si>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</si>
  <si>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</si>
  <si>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</si>
  <si>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</si>
  <si>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</si>
  <si>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</si>
  <si>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</si>
  <si>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</si>
  <si>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</si>
  <si>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</si>
  <si>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</si>
  <si>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</si>
  <si>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</si>
  <si>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</si>
  <si>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</si>
  <si>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</si>
  <si>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</si>
  <si>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</si>
  <si>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</si>
  <si>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</si>
  <si>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</si>
  <si>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</si>
  <si>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</si>
  <si>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</si>
  <si>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</si>
  <si>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</si>
  <si>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</si>
  <si>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</si>
  <si>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</si>
  <si>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</si>
  <si>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</si>
  <si>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</si>
  <si>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</si>
  <si>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</si>
  <si>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</si>
  <si>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</si>
  <si>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</si>
  <si>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</si>
  <si>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</si>
  <si>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</si>
  <si>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</si>
  <si>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</si>
  <si>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</si>
  <si>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</si>
  <si>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</si>
  <si>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</si>
  <si>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</si>
  <si>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</si>
  <si>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</si>
  <si>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</si>
  <si>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</si>
  <si>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</si>
  <si>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</si>
  <si>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</si>
  <si>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</si>
  <si>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</si>
  <si>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</si>
  <si>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</si>
  <si>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</si>
  <si>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</si>
  <si>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</si>
  <si>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</si>
  <si>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</si>
  <si>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</si>
  <si>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</si>
  <si>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</si>
  <si>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</si>
  <si>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</si>
  <si>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</si>
  <si>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</si>
  <si>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</si>
  <si>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</si>
  <si>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</si>
  <si>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</si>
  <si>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</si>
  <si>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</si>
  <si>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</si>
  <si>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</si>
  <si>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</si>
  <si>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</si>
  <si>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</si>
  <si>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</si>
  <si>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</si>
  <si>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</si>
  <si>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</si>
  <si>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</si>
  <si>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</si>
  <si>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</si>
  <si>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</si>
  <si>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</si>
  <si>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</si>
  <si>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</si>
  <si>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</si>
  <si>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</si>
  <si>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</si>
  <si>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</si>
  <si>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</si>
  <si>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</si>
  <si>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</si>
  <si>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</si>
  <si>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</si>
  <si>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</si>
  <si>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</si>
  <si>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</si>
  <si>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</si>
  <si>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</si>
  <si>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</si>
  <si>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</si>
  <si>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</si>
  <si>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</si>
  <si>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</si>
  <si>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</si>
  <si>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</si>
  <si>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</si>
  <si>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</si>
  <si>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</si>
  <si>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</si>
  <si>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</si>
  <si>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</si>
  <si>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</si>
  <si>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</si>
  <si>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</si>
  <si>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</si>
  <si>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</si>
  <si>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</si>
  <si>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</si>
  <si>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</si>
  <si>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</si>
  <si>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</si>
  <si>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</si>
  <si>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</si>
  <si>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</si>
  <si>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</si>
  <si>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</si>
  <si>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</si>
  <si>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</si>
  <si>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</si>
  <si>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</si>
  <si>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</si>
  <si>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</si>
  <si>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</si>
  <si>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</si>
  <si>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</si>
  <si>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</si>
  <si>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</si>
  <si>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</si>
  <si>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</si>
  <si>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</si>
  <si>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</si>
  <si>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</si>
  <si>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</si>
  <si>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</si>
  <si>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</si>
  <si>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</si>
  <si>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</si>
  <si>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</si>
  <si>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</si>
  <si>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</si>
  <si>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</si>
  <si>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</si>
  <si>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</si>
  <si>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</si>
  <si>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</si>
  <si>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</si>
  <si>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</si>
  <si>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</si>
  <si>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</si>
  <si>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</si>
  <si>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</si>
  <si>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</si>
  <si>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</si>
  <si>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</si>
  <si>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</si>
  <si>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</si>
  <si>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</si>
  <si>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</si>
  <si>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</si>
  <si>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</si>
  <si>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</si>
  <si>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</si>
  <si>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</si>
  <si>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</si>
  <si>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</si>
  <si>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</si>
  <si>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</si>
  <si>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</si>
  <si>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</si>
  <si>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</si>
  <si>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</si>
  <si>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</si>
  <si>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</si>
  <si>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</si>
  <si>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</si>
  <si>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</si>
  <si>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</si>
  <si>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</si>
  <si>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</si>
  <si>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</si>
  <si>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</si>
  <si>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</si>
  <si>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</si>
  <si>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</si>
  <si>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</si>
  <si>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</si>
  <si>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</si>
  <si>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</si>
  <si>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</si>
  <si>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</si>
  <si>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</si>
  <si>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</si>
  <si>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</si>
  <si>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</si>
  <si>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</si>
  <si>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</si>
  <si>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</si>
  <si>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</si>
  <si>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</si>
  <si>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</si>
  <si>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</si>
  <si>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</si>
  <si>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</si>
  <si>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</si>
  <si>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</si>
  <si>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</si>
  <si>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</si>
  <si>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</si>
  <si>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</si>
  <si>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</si>
  <si>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</si>
  <si>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</si>
  <si>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</si>
  <si>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</si>
  <si>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</si>
  <si>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</si>
  <si>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</si>
  <si>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</si>
  <si>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</si>
  <si>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</si>
  <si>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</si>
  <si>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</si>
  <si>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</si>
  <si>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</si>
  <si>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</si>
  <si>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</si>
  <si>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</si>
  <si>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</si>
  <si>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</si>
  <si>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</si>
  <si>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</si>
  <si>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</si>
  <si>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</si>
  <si>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</si>
  <si>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</si>
  <si>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</si>
  <si>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</si>
  <si>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</si>
  <si>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</si>
  <si>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</si>
  <si>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</si>
  <si>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</si>
  <si>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</si>
  <si>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</si>
  <si>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</si>
  <si>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</si>
  <si>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</si>
  <si>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</si>
  <si>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</si>
  <si>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</si>
  <si>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</si>
  <si>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</si>
  <si>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</si>
  <si>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</si>
  <si>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</si>
  <si>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</si>
  <si>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</si>
  <si>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</si>
  <si>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</si>
  <si>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</si>
  <si>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</si>
  <si>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</si>
  <si>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</si>
  <si>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</si>
  <si>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</si>
  <si>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</si>
  <si>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</si>
  <si>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</si>
  <si>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</si>
  <si>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</si>
  <si>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</si>
  <si>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</si>
  <si>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</si>
  <si>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</si>
  <si>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</si>
  <si>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</si>
  <si>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</si>
  <si>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</si>
  <si>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</si>
  <si>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</si>
  <si>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</si>
  <si>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</si>
  <si>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</si>
  <si>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</si>
  <si>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</si>
  <si>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</si>
  <si>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</si>
  <si>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</si>
  <si>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</si>
  <si>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</si>
  <si>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</si>
  <si>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</si>
  <si>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</si>
  <si>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</si>
  <si>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</si>
  <si>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</si>
  <si>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</si>
  <si>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</si>
  <si>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</si>
  <si>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</si>
  <si>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</si>
  <si>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</si>
  <si>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</si>
  <si>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</si>
  <si>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</si>
  <si>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</si>
  <si>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</si>
  <si>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</si>
  <si>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</si>
  <si>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</si>
  <si>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</si>
  <si>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</si>
  <si>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</si>
  <si>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</si>
  <si>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</si>
  <si>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</si>
  <si>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</si>
  <si>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</si>
  <si>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</si>
  <si>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</si>
  <si>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</si>
  <si>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</si>
  <si>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</si>
  <si>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</si>
  <si>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</si>
  <si>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</si>
  <si>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</si>
  <si>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</si>
  <si>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</si>
  <si>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</si>
  <si>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</si>
  <si>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</si>
  <si>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</si>
  <si>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</si>
  <si>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</si>
  <si>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</si>
  <si>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</si>
  <si>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</si>
  <si>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</si>
  <si>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</si>
  <si>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</si>
  <si>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</si>
  <si>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</si>
  <si>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</si>
  <si>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</si>
  <si>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</si>
  <si>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</si>
  <si>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</si>
  <si>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</si>
  <si>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</si>
  <si>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</si>
  <si>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</si>
  <si>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</si>
  <si>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</si>
  <si>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</si>
  <si>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</si>
  <si>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</si>
  <si>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</si>
  <si>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</si>
  <si>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</si>
  <si>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</si>
  <si>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</si>
  <si>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</si>
  <si>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</si>
  <si>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</si>
  <si>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</si>
  <si>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</si>
  <si>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</si>
  <si>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</si>
  <si>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</si>
  <si>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</si>
  <si>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</si>
  <si>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</si>
  <si>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</si>
  <si>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</si>
  <si>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</si>
  <si>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</si>
  <si>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</si>
  <si>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</si>
  <si>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</si>
  <si>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</si>
  <si>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</si>
  <si>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</si>
  <si>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</si>
  <si>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</si>
  <si>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</si>
  <si>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</si>
  <si>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</si>
  <si>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</si>
  <si>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</si>
  <si>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</si>
  <si>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</si>
  <si>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</si>
  <si>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</si>
  <si>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</si>
  <si>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</si>
  <si>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</si>
  <si>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</si>
  <si>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</si>
  <si>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</si>
  <si>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</si>
  <si>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</si>
  <si>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</si>
  <si>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</si>
  <si>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</si>
  <si>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</si>
  <si>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</si>
  <si>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</si>
  <si>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</si>
  <si>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</si>
  <si>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</si>
  <si>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</si>
  <si>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</si>
  <si>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</si>
  <si>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</si>
  <si>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</si>
  <si>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</si>
  <si>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</si>
  <si>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</si>
  <si>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</si>
  <si>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</si>
  <si>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</si>
  <si>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</si>
  <si>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</si>
  <si>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</si>
  <si>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</si>
  <si>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</si>
  <si>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</si>
  <si>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</si>
  <si>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</si>
  <si>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</si>
  <si>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</si>
  <si>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</si>
  <si>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</si>
  <si>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</si>
  <si>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</si>
  <si>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</si>
  <si>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</si>
  <si>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</si>
  <si>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</si>
  <si>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</si>
  <si>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</si>
  <si>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</si>
  <si>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</si>
  <si>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</si>
  <si>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</si>
  <si>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</si>
  <si>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</si>
  <si>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</si>
  <si>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</si>
  <si>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</si>
  <si>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</si>
  <si>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</si>
  <si>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</si>
  <si>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</si>
  <si>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</si>
  <si>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</si>
  <si>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</si>
  <si>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</si>
  <si>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</si>
  <si>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</si>
  <si>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</si>
  <si>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</si>
  <si>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</si>
  <si>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</si>
  <si>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</si>
  <si>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</si>
  <si>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</si>
  <si>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</si>
  <si>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</si>
  <si>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</si>
  <si>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</si>
  <si>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</si>
  <si>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</si>
  <si>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</si>
  <si>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</si>
  <si>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</si>
  <si>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</si>
  <si>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</si>
  <si>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</si>
  <si>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</si>
  <si>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</si>
  <si>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</si>
  <si>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</si>
  <si>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</si>
  <si>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</si>
  <si>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</si>
  <si>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</si>
  <si>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</si>
  <si>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</si>
  <si>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</si>
  <si>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</si>
  <si>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</si>
  <si>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</si>
  <si>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</si>
  <si>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</si>
  <si>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</si>
  <si>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</si>
  <si>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</si>
  <si>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</si>
  <si>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</si>
  <si>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</si>
  <si>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</si>
  <si>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</si>
  <si>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</si>
  <si>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</si>
  <si>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</si>
  <si>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</si>
  <si>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</si>
  <si>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</si>
  <si>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</si>
  <si>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</si>
  <si>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</si>
  <si>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</si>
  <si>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</si>
  <si>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</si>
  <si>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</si>
  <si>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</si>
  <si>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</si>
  <si>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</si>
  <si>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</si>
  <si>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</si>
  <si>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</si>
  <si>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</si>
  <si>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</si>
  <si>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</si>
  <si>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</si>
  <si>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</si>
  <si>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</si>
  <si>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</si>
  <si>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</si>
  <si>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</si>
  <si>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</si>
  <si>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</si>
  <si>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</si>
  <si>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</si>
  <si>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</si>
  <si>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</si>
  <si>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</si>
  <si>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</si>
  <si>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</si>
  <si>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</si>
  <si>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</si>
  <si>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</si>
  <si>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</si>
  <si>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</si>
  <si>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</si>
  <si>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</si>
  <si>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</si>
  <si>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</si>
  <si>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</si>
  <si>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</si>
  <si>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</si>
  <si>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</si>
  <si>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</si>
  <si>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</si>
  <si>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</si>
  <si>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</si>
  <si>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</si>
  <si>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</si>
  <si>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</si>
  <si>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</si>
  <si>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</si>
  <si>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</si>
  <si>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</si>
  <si>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</si>
  <si>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</si>
  <si>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</si>
  <si>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</si>
  <si>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</si>
  <si>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</si>
  <si>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</si>
  <si>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</si>
  <si>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</si>
  <si>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</si>
  <si>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</si>
  <si>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</si>
  <si>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</si>
  <si>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</si>
  <si>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</si>
  <si>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</si>
  <si>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</si>
  <si>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</si>
  <si>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</si>
  <si>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</si>
  <si>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</si>
  <si>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</si>
  <si>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</si>
  <si>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</si>
  <si>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</si>
  <si>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</si>
  <si>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</si>
  <si>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</si>
  <si>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</si>
  <si>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</si>
  <si>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</si>
  <si>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</si>
  <si>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</si>
  <si>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</si>
  <si>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</si>
  <si>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</si>
  <si>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</si>
  <si>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</si>
  <si>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</si>
  <si>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</si>
  <si>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</si>
  <si>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</si>
  <si>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</si>
  <si>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</si>
  <si>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</si>
  <si>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</si>
  <si>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</si>
  <si>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</si>
  <si>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</si>
  <si>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</si>
  <si>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</si>
  <si>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</si>
  <si>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</si>
  <si>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</si>
  <si>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</si>
  <si>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</si>
  <si>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</si>
  <si>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</si>
  <si>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</si>
  <si>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</si>
  <si>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</si>
  <si>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</si>
  <si>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</si>
  <si>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</si>
  <si>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</si>
  <si>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</si>
  <si>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</si>
  <si>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</si>
  <si>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</si>
  <si>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</si>
  <si>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</si>
  <si>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</si>
  <si>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</si>
  <si>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</si>
  <si>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</si>
  <si>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</si>
  <si>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</si>
  <si>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</si>
  <si>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</si>
  <si>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</si>
  <si>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</si>
  <si>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</si>
  <si>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</si>
  <si>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</si>
  <si>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</si>
  <si>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</si>
  <si>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</si>
  <si>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</si>
  <si>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</si>
  <si>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</si>
  <si>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</si>
  <si>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</si>
  <si>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</si>
  <si>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</si>
  <si>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</si>
  <si>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</si>
  <si>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</si>
  <si>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</si>
  <si>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</si>
  <si>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</si>
  <si>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</si>
  <si>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</si>
  <si>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</si>
  <si>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</si>
  <si>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</si>
  <si>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</si>
  <si>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</si>
  <si>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</si>
  <si>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</si>
  <si>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</si>
  <si>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</si>
  <si>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</si>
  <si>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</si>
  <si>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</si>
  <si>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</si>
  <si>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</si>
  <si>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</si>
  <si>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</si>
  <si>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</si>
  <si>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</si>
  <si>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</si>
  <si>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</si>
  <si>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</si>
  <si>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</si>
  <si>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</si>
  <si>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</si>
  <si>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</si>
  <si>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</si>
  <si>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</si>
  <si>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</si>
  <si>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</si>
  <si>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</si>
  <si>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</si>
  <si>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</si>
  <si>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</si>
  <si>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</si>
  <si>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</si>
  <si>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</si>
  <si>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</si>
  <si>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</si>
  <si>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</si>
  <si>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</si>
  <si>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</si>
  <si>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</si>
  <si>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</si>
  <si>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</si>
  <si>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</si>
  <si>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</si>
  <si>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</si>
  <si>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</si>
  <si>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</si>
  <si>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</si>
  <si>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</si>
  <si>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</si>
  <si>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</si>
  <si>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</si>
  <si>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</si>
  <si>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</si>
  <si>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</si>
  <si>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</si>
  <si>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</si>
  <si>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</si>
  <si>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</si>
  <si>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</si>
  <si>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</si>
  <si>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</si>
  <si>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</si>
  <si>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</si>
  <si>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</si>
  <si>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</si>
  <si>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</si>
  <si>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</si>
  <si>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</si>
  <si>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</si>
  <si>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</si>
  <si>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</si>
  <si>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</si>
  <si>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</si>
  <si>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</si>
  <si>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</si>
  <si>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</si>
  <si>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</si>
  <si>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</si>
  <si>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</si>
  <si>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</si>
  <si>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</si>
  <si>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</si>
  <si>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</si>
  <si>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</si>
  <si>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</si>
  <si>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</si>
  <si>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</si>
  <si>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</si>
  <si>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</si>
  <si>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</si>
  <si>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</si>
  <si>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</si>
  <si>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</si>
  <si>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</si>
  <si>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</si>
  <si>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</si>
  <si>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</si>
  <si>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</si>
  <si>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</si>
  <si>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</si>
  <si>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</si>
  <si>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</si>
  <si>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</si>
  <si>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</si>
  <si>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</si>
  <si>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</si>
  <si>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</si>
  <si>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</si>
  <si>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</si>
  <si>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</si>
  <si>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</si>
  <si>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</si>
  <si>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</si>
  <si>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</si>
  <si>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</si>
  <si>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</si>
  <si>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</si>
  <si>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</si>
  <si>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</si>
  <si>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</si>
  <si>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</si>
  <si>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</si>
  <si>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</si>
  <si>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</si>
  <si>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</si>
  <si>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</si>
  <si>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</si>
  <si>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</si>
  <si>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</si>
  <si>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</si>
  <si>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</si>
  <si>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</si>
  <si>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</si>
  <si>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</si>
  <si>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</si>
  <si>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</si>
  <si>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</si>
  <si>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</si>
  <si>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</si>
  <si>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</si>
  <si>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</si>
  <si>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</si>
  <si>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</si>
  <si>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</si>
  <si>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</si>
  <si>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</si>
  <si>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</si>
  <si>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</si>
  <si>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</si>
  <si>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</si>
  <si>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</si>
  <si>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</si>
  <si>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</si>
  <si>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</si>
  <si>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</si>
  <si>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</si>
  <si>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</si>
  <si>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</si>
  <si>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</si>
  <si>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</si>
  <si>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</si>
  <si>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</si>
  <si>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</si>
  <si>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</si>
  <si>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</si>
  <si>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</si>
  <si>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</si>
  <si>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</si>
  <si>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</si>
  <si>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</si>
  <si>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</si>
  <si>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</si>
  <si>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</si>
  <si>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</si>
  <si>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</si>
  <si>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</si>
  <si>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</si>
  <si>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</si>
  <si>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</si>
  <si>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</si>
  <si>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</si>
  <si>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</si>
  <si>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</si>
  <si>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</si>
  <si>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</si>
  <si>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</si>
  <si>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</si>
  <si>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</si>
  <si>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</si>
  <si>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</si>
  <si>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</si>
  <si>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</si>
  <si>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</si>
  <si>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</si>
  <si>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</si>
  <si>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</si>
  <si>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</si>
  <si>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</si>
  <si>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</si>
  <si>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</si>
  <si>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</si>
  <si>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</si>
  <si>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</si>
  <si>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</si>
  <si>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</si>
  <si>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</si>
  <si>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</si>
  <si>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</si>
  <si>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</si>
  <si>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</si>
  <si>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</si>
  <si>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</si>
  <si>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</si>
  <si>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</si>
  <si>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</si>
  <si>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</si>
  <si>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</si>
  <si>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</si>
  <si>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</si>
  <si>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</si>
  <si>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</si>
  <si>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</si>
  <si>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</si>
  <si>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</si>
  <si>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</si>
  <si>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</si>
  <si>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</si>
  <si>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</si>
  <si>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</si>
  <si>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</si>
  <si>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</si>
  <si>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</si>
  <si>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</si>
  <si>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</si>
  <si>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</si>
  <si>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</si>
  <si>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</si>
  <si>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</si>
  <si>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</si>
  <si>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</si>
  <si>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</si>
  <si>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</si>
  <si>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</si>
  <si>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</si>
  <si>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</si>
  <si>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</si>
  <si>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</si>
  <si>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</si>
  <si>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</si>
  <si>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</si>
  <si>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</si>
  <si>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</si>
  <si>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</si>
  <si>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</si>
  <si>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</si>
  <si>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</si>
  <si>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</si>
  <si>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</si>
  <si>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</si>
  <si>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</si>
  <si>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</si>
  <si>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</si>
  <si>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</si>
  <si>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</si>
  <si>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</si>
  <si>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</si>
  <si>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</si>
  <si>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</si>
  <si>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</si>
  <si>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</si>
  <si>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</si>
  <si>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</si>
  <si>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</si>
  <si>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</si>
  <si>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</si>
  <si>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</si>
  <si>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</si>
  <si>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</si>
  <si>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</si>
  <si>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</si>
  <si>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</si>
  <si>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</si>
  <si>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</si>
  <si>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</si>
  <si>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</si>
  <si>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</si>
  <si>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</si>
  <si>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</si>
  <si>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</si>
  <si>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</si>
  <si>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</si>
  <si>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</si>
  <si>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</si>
  <si>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</si>
  <si>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</si>
  <si>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</si>
  <si>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</si>
  <si>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</si>
  <si>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</si>
  <si>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</si>
  <si>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</si>
  <si>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</si>
  <si>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</si>
  <si>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</si>
  <si>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</si>
  <si>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</si>
  <si>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</si>
  <si>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</si>
  <si>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</si>
  <si>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</si>
  <si>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</si>
  <si>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</si>
  <si>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</si>
  <si>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</si>
  <si>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</si>
  <si>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</si>
  <si>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</si>
  <si>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</si>
  <si>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</si>
  <si>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</si>
  <si>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</si>
  <si>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</si>
  <si>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</si>
  <si>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</si>
  <si>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</si>
  <si>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</si>
  <si>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</si>
  <si>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</si>
  <si>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</si>
  <si>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</si>
  <si>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</si>
  <si>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</si>
  <si>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</si>
  <si>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</si>
  <si>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</si>
  <si>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</si>
  <si>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</si>
  <si>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</si>
  <si>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</si>
  <si>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</si>
  <si>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</si>
  <si>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</si>
  <si>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</si>
  <si>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</si>
  <si>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</si>
  <si>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</si>
  <si>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</si>
  <si>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</si>
  <si>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</si>
  <si>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</si>
  <si>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</si>
  <si>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</si>
  <si>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</si>
  <si>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</si>
  <si>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</si>
  <si>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</si>
  <si>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</si>
  <si>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</si>
  <si>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</si>
  <si>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</si>
  <si>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</si>
  <si>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</si>
  <si>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</si>
  <si>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</si>
  <si>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</si>
  <si>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</si>
  <si>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</si>
  <si>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</si>
  <si>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</si>
  <si>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</si>
  <si>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</si>
  <si>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</si>
  <si>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</si>
  <si>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</si>
  <si>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</si>
  <si>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</si>
  <si>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</si>
  <si>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</si>
  <si>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</si>
  <si>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</si>
  <si>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</si>
  <si>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</si>
  <si>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</si>
  <si>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</si>
  <si>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</si>
  <si>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</si>
  <si>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</si>
  <si>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</si>
  <si>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</si>
  <si>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</si>
  <si>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</si>
  <si>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</si>
  <si>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</si>
  <si>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</si>
  <si>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</si>
  <si>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</si>
  <si>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</si>
  <si>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</si>
  <si>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</si>
  <si>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</si>
  <si>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</si>
  <si>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</si>
  <si>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</si>
  <si>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</si>
  <si>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</si>
  <si>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</si>
  <si>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</si>
  <si>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</si>
  <si>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</si>
  <si>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</si>
  <si>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</si>
  <si>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</si>
  <si>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</si>
  <si>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</si>
  <si>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</si>
  <si>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</si>
  <si>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</si>
  <si>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</si>
  <si>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</si>
  <si>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</si>
  <si>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</si>
  <si>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</si>
  <si>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</si>
  <si>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</si>
  <si>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</si>
  <si>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</si>
  <si>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</si>
  <si>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</si>
  <si>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</si>
  <si>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</si>
  <si>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</si>
  <si>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</si>
  <si>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</si>
  <si>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</si>
  <si>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</si>
  <si>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</si>
  <si>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</si>
  <si>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</si>
  <si>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</si>
  <si>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</si>
  <si>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</si>
  <si>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</si>
  <si>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</si>
  <si>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</si>
  <si>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</si>
  <si>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</si>
  <si>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</si>
  <si>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</si>
  <si>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</si>
  <si>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</si>
  <si>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</si>
  <si>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</si>
  <si>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</si>
  <si>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</si>
  <si>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</si>
  <si>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</si>
  <si>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</si>
  <si>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</si>
  <si>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</si>
  <si>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</si>
  <si>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</si>
  <si>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</si>
  <si>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</si>
  <si>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</si>
  <si>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</si>
  <si>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</si>
  <si>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</si>
  <si>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</si>
  <si>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</si>
  <si>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</si>
  <si>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</si>
  <si>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</si>
  <si>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</si>
  <si>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</si>
  <si>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</si>
  <si>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</si>
  <si>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</si>
  <si>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</si>
  <si>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</si>
  <si>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</si>
  <si>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</si>
  <si>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</si>
  <si>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</si>
  <si>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</si>
  <si>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</si>
  <si>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</si>
  <si>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</si>
  <si>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</si>
  <si>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</si>
  <si>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</si>
  <si>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</si>
  <si>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</si>
  <si>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</si>
  <si>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</si>
  <si>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</si>
  <si>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</si>
  <si>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</si>
  <si>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</si>
  <si>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</si>
  <si>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</si>
  <si>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</si>
  <si>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</si>
  <si>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</si>
  <si>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</si>
  <si>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</si>
  <si>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</si>
  <si>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</si>
  <si>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</si>
  <si>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</si>
  <si>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</si>
  <si>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</si>
  <si>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</si>
  <si>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</si>
  <si>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</si>
  <si>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</si>
  <si>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</si>
  <si>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</si>
  <si>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</si>
  <si>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</si>
  <si>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</si>
  <si>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</si>
  <si>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</si>
  <si>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</si>
  <si>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</si>
  <si>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</si>
  <si>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</si>
  <si>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</si>
  <si>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</si>
  <si>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</si>
  <si>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</si>
  <si>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</si>
  <si>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</si>
  <si>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</si>
  <si>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</si>
  <si>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</si>
  <si>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</si>
  <si>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</si>
  <si>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</si>
  <si>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</si>
  <si>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</si>
  <si>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</si>
  <si>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</si>
  <si>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</si>
  <si>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</si>
  <si>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</si>
  <si>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</si>
  <si>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</si>
  <si>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</si>
  <si>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</si>
  <si>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</si>
  <si>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</si>
  <si>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</si>
  <si>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</si>
  <si>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</si>
  <si>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</si>
  <si>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</si>
  <si>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</si>
  <si>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</si>
  <si>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</si>
  <si>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</si>
  <si>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</si>
  <si>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</si>
  <si>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</si>
  <si>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</si>
  <si>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</si>
  <si>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</si>
  <si>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</si>
  <si>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</si>
  <si>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</si>
  <si>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</si>
  <si>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</si>
  <si>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</si>
  <si>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</si>
  <si>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</si>
  <si>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</si>
  <si>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</si>
  <si>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</si>
  <si>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</si>
  <si>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</si>
  <si>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</si>
  <si>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</si>
  <si>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</si>
  <si>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</si>
  <si>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</si>
  <si>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</si>
  <si>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</si>
  <si>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</si>
  <si>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</si>
  <si>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</si>
  <si>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</si>
  <si>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</si>
  <si>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</si>
  <si>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</si>
  <si>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</si>
  <si>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</si>
  <si>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</si>
  <si>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</si>
  <si>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</si>
  <si>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</si>
  <si>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</si>
  <si>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</si>
  <si>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</si>
  <si>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</si>
  <si>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</si>
  <si>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</si>
  <si>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</si>
  <si>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</si>
  <si>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</si>
  <si>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</si>
  <si>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</si>
  <si>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</si>
  <si>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</si>
  <si>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</si>
  <si>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</si>
  <si>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</si>
  <si>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</si>
  <si>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</si>
  <si>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</si>
  <si>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</si>
  <si>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</si>
  <si>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</si>
  <si>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</si>
  <si>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</si>
  <si>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</si>
  <si>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</si>
  <si>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</si>
  <si>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</si>
  <si>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</si>
  <si>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</si>
  <si>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</si>
  <si>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</si>
  <si>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</si>
  <si>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</si>
  <si>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</si>
  <si>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</si>
  <si>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</si>
  <si>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</si>
  <si>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</si>
  <si>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</si>
  <si>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</si>
  <si>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</si>
  <si>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</si>
  <si>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</si>
  <si>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</si>
  <si>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</si>
  <si>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</si>
  <si>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</si>
  <si>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</si>
  <si>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</si>
  <si>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</si>
  <si>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</si>
  <si>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</si>
  <si>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</si>
  <si>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</si>
  <si>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</si>
  <si>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</si>
  <si>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</si>
  <si>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</si>
  <si>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</si>
  <si>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</si>
  <si>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</si>
  <si>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</si>
  <si>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</si>
  <si>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</si>
  <si>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</si>
  <si>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</si>
  <si>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</si>
  <si>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</si>
  <si>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</si>
  <si>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</si>
  <si>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</si>
  <si>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</si>
  <si>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</si>
  <si>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</si>
  <si>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</si>
  <si>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</si>
  <si>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</si>
  <si>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</si>
  <si>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</si>
  <si>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</si>
  <si>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</si>
  <si>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</si>
  <si>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</si>
  <si>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</si>
  <si>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</si>
  <si>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</si>
  <si>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</si>
  <si>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</si>
  <si>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</si>
  <si>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</si>
  <si>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</si>
  <si>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</si>
  <si>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</si>
  <si>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</si>
  <si>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</si>
  <si>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</si>
  <si>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</si>
  <si>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</si>
  <si>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</si>
  <si>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</si>
  <si>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</si>
  <si>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</si>
  <si>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</si>
  <si>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</si>
  <si>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</si>
  <si>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</si>
  <si>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</si>
  <si>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</si>
  <si>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</si>
  <si>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</si>
  <si>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</si>
  <si>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</si>
  <si>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</si>
  <si>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</si>
  <si>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</si>
  <si>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</si>
  <si>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</si>
  <si>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</si>
  <si>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</si>
  <si>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</si>
  <si>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</si>
  <si>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</si>
  <si>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</si>
  <si>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</si>
  <si>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</si>
  <si>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</si>
  <si>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</si>
  <si>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</si>
  <si>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</si>
  <si>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</si>
  <si>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</si>
  <si>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</si>
  <si>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</si>
  <si>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</si>
  <si>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</si>
  <si>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</si>
  <si>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</si>
  <si>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</si>
  <si>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</si>
  <si>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</si>
  <si>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</si>
  <si>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</si>
  <si>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</si>
  <si>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</si>
  <si>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</si>
  <si>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</si>
  <si>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</si>
  <si>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</si>
  <si>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</si>
  <si>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</si>
  <si>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</si>
  <si>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</si>
  <si>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</si>
  <si>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</si>
  <si>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</si>
  <si>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</si>
  <si>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</si>
  <si>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</si>
  <si>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</si>
  <si>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</si>
  <si>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</si>
  <si>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</si>
  <si>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</si>
  <si>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</si>
  <si>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</si>
  <si>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</si>
  <si>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</si>
  <si>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</si>
  <si>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</si>
  <si>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</si>
  <si>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</si>
  <si>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</si>
  <si>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</si>
  <si>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</si>
  <si>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</si>
  <si>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</si>
  <si>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</si>
  <si>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</si>
  <si>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</si>
  <si>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</si>
  <si>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</si>
  <si>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</si>
  <si>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</si>
  <si>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</si>
  <si>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</si>
  <si>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</si>
  <si>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</si>
  <si>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</si>
  <si>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</si>
  <si>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</si>
  <si>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</si>
  <si>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</si>
  <si>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</si>
  <si>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</si>
  <si>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</si>
  <si>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</si>
  <si>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</si>
  <si>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</si>
  <si>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</si>
  <si>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</si>
  <si>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</si>
  <si>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</si>
  <si>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</si>
  <si>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</si>
  <si>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</si>
  <si>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</si>
  <si>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</si>
  <si>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</si>
  <si>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</si>
  <si>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</si>
  <si>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</si>
  <si>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</si>
  <si>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</si>
  <si>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</si>
  <si>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</si>
  <si>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</si>
  <si>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</si>
  <si>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</si>
  <si>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</si>
  <si>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</si>
  <si>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</si>
  <si>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</si>
  <si>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</si>
  <si>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</si>
  <si>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</si>
  <si>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</si>
  <si>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</si>
  <si>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</si>
  <si>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</si>
  <si>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</si>
  <si>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</si>
  <si>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</si>
  <si>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</si>
  <si>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</si>
  <si>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</si>
  <si>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</si>
  <si>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</si>
  <si>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</si>
  <si>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</si>
  <si>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</si>
  <si>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</si>
  <si>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</si>
  <si>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</si>
  <si>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</si>
  <si>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</si>
  <si>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</si>
  <si>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</si>
  <si>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</si>
  <si>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</si>
  <si>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</si>
  <si>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</si>
  <si>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</si>
  <si>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</si>
  <si>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</si>
  <si>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</si>
  <si>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</si>
  <si>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</si>
  <si>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</si>
  <si>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</si>
  <si>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</si>
  <si>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</si>
  <si>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</si>
  <si>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</si>
  <si>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</si>
  <si>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</si>
  <si>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</si>
  <si>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</si>
  <si>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</si>
  <si>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</si>
  <si>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</si>
  <si>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</si>
  <si>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</si>
  <si>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</si>
  <si>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</si>
  <si>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</si>
  <si>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</si>
  <si>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</si>
  <si>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</si>
  <si>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</si>
  <si>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</si>
  <si>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</si>
  <si>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</si>
  <si>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</si>
  <si>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</si>
  <si>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</si>
  <si>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</si>
  <si>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</si>
  <si>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</si>
  <si>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</si>
  <si>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</si>
  <si>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</si>
  <si>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</si>
  <si>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</si>
  <si>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</si>
  <si>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</si>
  <si>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</si>
  <si>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</si>
  <si>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</si>
  <si>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</si>
  <si>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</si>
  <si>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</si>
  <si>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</si>
  <si>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</si>
  <si>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</si>
  <si>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</si>
  <si>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</si>
  <si>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</si>
  <si>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</si>
  <si>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</si>
  <si>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</si>
  <si>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</si>
  <si>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</si>
  <si>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</si>
  <si>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</si>
  <si>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</si>
  <si>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</si>
  <si>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</si>
  <si>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</si>
  <si>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</si>
  <si>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</si>
  <si>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</si>
  <si>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</si>
  <si>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</si>
  <si>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</si>
  <si>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</si>
  <si>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</si>
  <si>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</si>
  <si>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</si>
  <si>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</si>
  <si>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</si>
  <si>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</si>
  <si>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</si>
  <si>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</si>
  <si>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</si>
  <si>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</si>
  <si>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</si>
  <si>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</si>
  <si>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</si>
  <si>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</si>
  <si>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</si>
  <si>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</si>
  <si>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</si>
  <si>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</si>
  <si>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</si>
  <si>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</si>
  <si>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</si>
  <si>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</si>
  <si>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</si>
  <si>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</si>
  <si>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</si>
  <si>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</si>
  <si>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</si>
  <si>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</si>
  <si>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</si>
  <si>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</si>
  <si>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</si>
  <si>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</si>
  <si>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</si>
  <si>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</si>
  <si>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</si>
  <si>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</si>
  <si>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</si>
  <si>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</si>
  <si>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</si>
  <si>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</si>
  <si>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</si>
  <si>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</si>
  <si>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</si>
  <si>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</si>
  <si>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</si>
  <si>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</si>
  <si>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</si>
  <si>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</si>
  <si>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</si>
  <si>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</si>
  <si>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</si>
  <si>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</si>
  <si>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</si>
  <si>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</si>
  <si>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</si>
  <si>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</si>
  <si>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</si>
  <si>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</si>
  <si>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</si>
  <si>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</si>
  <si>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</si>
  <si>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</si>
  <si>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</si>
  <si>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</si>
  <si>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</si>
  <si>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</si>
  <si>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</si>
  <si>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</si>
  <si>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</si>
  <si>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</si>
  <si>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</si>
  <si>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</si>
  <si>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</si>
  <si>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</si>
  <si>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</si>
  <si>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</si>
  <si>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</si>
  <si>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</si>
  <si>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</si>
  <si>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</si>
  <si>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</si>
  <si>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</si>
  <si>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</si>
  <si>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</si>
  <si>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</si>
  <si>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</si>
  <si>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</si>
  <si>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</si>
  <si>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</si>
  <si>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</si>
  <si>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</si>
  <si>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</si>
  <si>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</si>
  <si>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</si>
  <si>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</si>
  <si>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</si>
  <si>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</si>
  <si>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</si>
  <si>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</si>
  <si>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</si>
  <si>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</si>
  <si>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</si>
  <si>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</si>
  <si>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</si>
  <si>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</si>
  <si>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</si>
  <si>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</si>
  <si>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</si>
  <si>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</si>
  <si>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</si>
  <si>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</si>
  <si>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</si>
  <si>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</si>
  <si>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</si>
  <si>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</si>
  <si>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</si>
  <si>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</si>
  <si>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</si>
  <si>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</si>
  <si>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</si>
  <si>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</si>
  <si>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</si>
  <si>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</si>
  <si>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</si>
  <si>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</si>
  <si>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</si>
  <si>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</si>
  <si>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</si>
  <si>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</si>
  <si>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</si>
  <si>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</si>
  <si>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</si>
  <si>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</si>
  <si>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</si>
  <si>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</si>
  <si>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</si>
  <si>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</si>
  <si>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</si>
  <si>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</si>
  <si>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</si>
  <si>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</si>
  <si>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</si>
  <si>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</si>
  <si>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</si>
  <si>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</si>
  <si>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</si>
  <si>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</si>
  <si>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</si>
  <si>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</si>
  <si>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</si>
  <si>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</si>
  <si>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</si>
  <si>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</si>
  <si>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</si>
  <si>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</si>
  <si>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</si>
  <si>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</si>
  <si>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</si>
  <si>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</si>
  <si>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</si>
  <si>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</si>
  <si>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</si>
  <si>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</si>
  <si>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</si>
  <si>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</si>
  <si>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</si>
  <si>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</si>
  <si>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</si>
  <si>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</si>
  <si>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</si>
  <si>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</si>
  <si>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</si>
  <si>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</si>
  <si>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</si>
  <si>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</si>
  <si>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</si>
  <si>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</si>
  <si>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</si>
  <si>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</si>
  <si>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</si>
  <si>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</si>
  <si>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</si>
  <si>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</si>
  <si>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</si>
  <si>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</si>
  <si>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</si>
  <si>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</si>
  <si>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</si>
  <si>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</si>
  <si>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</si>
  <si>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</si>
  <si>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</si>
  <si>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</si>
  <si>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</si>
  <si>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</si>
  <si>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</si>
  <si>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</si>
  <si>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</si>
  <si>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</si>
  <si>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</si>
  <si>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</si>
  <si>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</si>
  <si>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</si>
  <si>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</si>
  <si>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</si>
  <si>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</si>
  <si>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</si>
  <si>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</si>
  <si>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</si>
  <si>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</si>
  <si>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</si>
  <si>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</si>
  <si>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</si>
  <si>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</si>
  <si>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</si>
  <si>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</si>
  <si>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</si>
  <si>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</si>
  <si>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</si>
  <si>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</si>
  <si>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</si>
  <si>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</si>
  <si>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</si>
  <si>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</si>
  <si>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</si>
  <si>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</si>
  <si>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</si>
  <si>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</si>
  <si>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</si>
  <si>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</si>
  <si>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</si>
  <si>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</si>
  <si>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</si>
  <si>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</si>
  <si>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</si>
  <si>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</si>
  <si>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</si>
  <si>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</si>
  <si>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</si>
  <si>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</si>
  <si>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</si>
  <si>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</si>
  <si>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</si>
  <si>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</si>
  <si>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</si>
  <si>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</si>
  <si>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</si>
  <si>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</si>
  <si>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</si>
  <si>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</si>
  <si>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</si>
  <si>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</si>
  <si>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</si>
  <si>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</si>
  <si>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</si>
  <si>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</si>
  <si>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</si>
  <si>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</si>
  <si>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</si>
  <si>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</si>
  <si>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</si>
  <si>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</si>
  <si>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</si>
  <si>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</si>
  <si>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</si>
  <si>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</si>
  <si>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</si>
  <si>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</si>
  <si>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</si>
  <si>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</si>
  <si>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</si>
  <si>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</si>
  <si>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</si>
  <si>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</si>
  <si>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</si>
  <si>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</si>
  <si>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</si>
  <si>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</si>
  <si>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</si>
  <si>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</si>
  <si>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</si>
  <si>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</si>
  <si>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</si>
  <si>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</si>
  <si>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</si>
  <si>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</si>
  <si>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</si>
  <si>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</si>
  <si>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</si>
  <si>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</si>
  <si>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</si>
  <si>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</si>
  <si>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</si>
  <si>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</si>
  <si>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</si>
  <si>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</si>
  <si>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</si>
  <si>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</si>
  <si>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</si>
  <si>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</si>
  <si>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</si>
  <si>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</si>
  <si>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</si>
  <si>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</si>
  <si>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</si>
  <si>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</si>
  <si>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</si>
  <si>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</si>
  <si>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</si>
  <si>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</si>
  <si>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</si>
  <si>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</si>
  <si>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</si>
  <si>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</si>
  <si>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</si>
  <si>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</si>
  <si>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</si>
  <si>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</si>
  <si>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</si>
  <si>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</si>
  <si>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</si>
  <si>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</si>
  <si>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</si>
  <si>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</si>
  <si>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</si>
  <si>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</si>
  <si>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</si>
  <si>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</si>
  <si>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</si>
  <si>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</si>
  <si>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</si>
  <si>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</si>
  <si>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</si>
  <si>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</si>
  <si>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</si>
  <si>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</si>
  <si>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</si>
  <si>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</si>
  <si>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</si>
  <si>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</si>
  <si>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</si>
  <si>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</si>
  <si>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</si>
  <si>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</si>
  <si>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</si>
  <si>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</si>
  <si>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</si>
  <si>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</si>
  <si>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</si>
  <si>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</si>
  <si>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</si>
  <si>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</si>
  <si>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</si>
  <si>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</si>
  <si>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</si>
  <si>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</si>
  <si>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</si>
  <si>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</si>
  <si>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</si>
  <si>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</si>
  <si>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</si>
  <si>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</si>
  <si>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</si>
  <si>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</si>
  <si>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</si>
  <si>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</si>
  <si>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</si>
  <si>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</si>
  <si>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</si>
  <si>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</si>
  <si>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</si>
  <si>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</si>
  <si>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</si>
  <si>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</si>
  <si>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</si>
  <si>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</si>
  <si>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</si>
  <si>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</si>
  <si>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</si>
  <si>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</si>
  <si>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</si>
  <si>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</si>
  <si>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</si>
  <si>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</si>
  <si>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</si>
  <si>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</si>
  <si>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</si>
  <si>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</si>
  <si>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</si>
  <si>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</si>
  <si>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</si>
  <si>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</si>
  <si>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</si>
  <si>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</si>
  <si>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</si>
  <si>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</si>
  <si>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</si>
  <si>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</si>
  <si>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</si>
  <si>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</si>
  <si>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</si>
  <si>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</si>
  <si>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</si>
  <si>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</si>
  <si>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</si>
  <si>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</si>
  <si>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</si>
  <si>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</si>
  <si>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</si>
  <si>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</si>
  <si>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</si>
  <si>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</si>
  <si>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</si>
  <si>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</si>
  <si>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</si>
  <si>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</si>
  <si>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</si>
  <si>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</si>
  <si>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</si>
  <si>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</si>
  <si>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</si>
  <si>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</si>
  <si>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</si>
  <si>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</si>
  <si>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</si>
  <si>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</si>
  <si>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</si>
  <si>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</si>
  <si>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</si>
  <si>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</si>
  <si>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</si>
  <si>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</si>
  <si>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</si>
  <si>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</si>
  <si>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</si>
  <si>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</si>
  <si>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</si>
  <si>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</si>
  <si>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</si>
  <si>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</si>
  <si>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</si>
  <si>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</si>
  <si>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</si>
  <si>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</si>
  <si>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</si>
  <si>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</si>
  <si>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</si>
  <si>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</si>
  <si>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</si>
  <si>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</si>
  <si>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</si>
  <si>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</si>
  <si>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</si>
  <si>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</si>
  <si>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</si>
  <si>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</si>
  <si>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</si>
  <si>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</si>
  <si>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</si>
  <si>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</si>
  <si>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</si>
  <si>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</si>
  <si>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</si>
  <si>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</si>
  <si>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</si>
  <si>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</si>
  <si>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</si>
  <si>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</si>
  <si>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</si>
  <si>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</si>
  <si>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</si>
  <si>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</si>
  <si>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</si>
  <si>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</si>
  <si>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</si>
  <si>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</si>
  <si>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</si>
  <si>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</si>
  <si>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</si>
  <si>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</si>
  <si>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</si>
  <si>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</si>
  <si>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</si>
  <si>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</si>
  <si>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</si>
  <si>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</si>
  <si>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</si>
  <si>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</si>
  <si>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</si>
  <si>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</si>
  <si>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</si>
  <si>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</si>
  <si>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</si>
  <si>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</si>
  <si>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</si>
  <si>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</si>
  <si>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</si>
  <si>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</si>
  <si>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</si>
  <si>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</si>
  <si>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</si>
  <si>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</si>
  <si>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</si>
  <si>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</si>
  <si>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</si>
  <si>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</si>
  <si>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</si>
  <si>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</si>
  <si>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</si>
  <si>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</si>
  <si>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</si>
  <si>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</si>
  <si>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</si>
  <si>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</si>
  <si>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</si>
  <si>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</si>
  <si>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</si>
  <si>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</si>
  <si>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</si>
  <si>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</si>
  <si>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</si>
  <si>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</si>
  <si>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</si>
  <si>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</si>
  <si>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</si>
  <si>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</si>
  <si>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</si>
  <si>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</si>
  <si>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</si>
  <si>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</si>
  <si>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</si>
  <si>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</si>
  <si>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</si>
  <si>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</si>
  <si>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</si>
  <si>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</si>
  <si>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</si>
  <si>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</si>
  <si>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</si>
  <si>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</si>
  <si>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</si>
  <si>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</si>
  <si>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</si>
  <si>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</si>
  <si>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</si>
  <si>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</si>
  <si>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</si>
  <si>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</si>
  <si>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</si>
  <si>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</si>
  <si>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</si>
  <si>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</si>
  <si>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</si>
  <si>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</si>
  <si>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</si>
  <si>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</si>
  <si>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</si>
  <si>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</si>
  <si>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</si>
  <si>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</si>
  <si>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</si>
  <si>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</si>
  <si>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</si>
  <si>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</si>
  <si>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</si>
  <si>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</si>
  <si>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</si>
  <si>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</si>
  <si>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</si>
  <si>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</si>
  <si>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</si>
  <si>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</si>
  <si>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</si>
  <si>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</si>
  <si>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</si>
  <si>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</si>
  <si>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</si>
  <si>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</si>
  <si>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</si>
  <si>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</si>
  <si>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</si>
  <si>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</si>
  <si>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</si>
  <si>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</si>
  <si>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</si>
  <si>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</si>
  <si>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</si>
  <si>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</si>
  <si>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</si>
  <si>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</si>
  <si>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</si>
  <si>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</si>
  <si>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</si>
  <si>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</si>
  <si>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</si>
  <si>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</si>
  <si>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</si>
  <si>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</si>
  <si>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</si>
  <si>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</si>
  <si>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</si>
  <si>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</si>
  <si>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</si>
  <si>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</si>
  <si>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</si>
  <si>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</si>
  <si>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</si>
  <si>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</si>
  <si>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</si>
  <si>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</si>
  <si>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</si>
  <si>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</si>
  <si>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</si>
  <si>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</si>
  <si>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</si>
  <si>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</si>
  <si>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</si>
  <si>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</si>
  <si>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</si>
  <si>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</si>
  <si>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</si>
  <si>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</si>
  <si>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</si>
  <si>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</si>
  <si>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</si>
  <si>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</si>
  <si>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</si>
  <si>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</si>
  <si>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</si>
  <si>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</si>
  <si>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</si>
  <si>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</si>
  <si>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</si>
  <si>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</si>
  <si>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</si>
  <si>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</si>
  <si>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</si>
  <si>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</si>
  <si>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</si>
  <si>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</si>
  <si>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</si>
  <si>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</si>
  <si>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</si>
  <si>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</si>
  <si>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</si>
  <si>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</si>
  <si>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</si>
  <si>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</si>
  <si>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</si>
  <si>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</si>
  <si>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</si>
  <si>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</si>
  <si>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</si>
  <si>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</si>
  <si>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</si>
  <si>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</si>
  <si>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</si>
  <si>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</si>
  <si>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</si>
  <si>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</si>
  <si>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</si>
  <si>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</si>
  <si>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</si>
  <si>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</si>
  <si>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</si>
  <si>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</si>
  <si>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</si>
  <si>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</si>
  <si>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</si>
  <si>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</si>
  <si>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</si>
  <si>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</si>
  <si>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</si>
  <si>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</si>
  <si>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</si>
  <si>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</si>
  <si>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</si>
  <si>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</si>
  <si>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</si>
  <si>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</si>
  <si>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</si>
  <si>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</si>
  <si>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</si>
  <si>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</si>
  <si>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</si>
  <si>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</si>
  <si>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</si>
  <si>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</si>
  <si>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</si>
  <si>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</si>
  <si>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</si>
  <si>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</si>
  <si>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</si>
  <si>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</si>
  <si>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</si>
  <si>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</si>
  <si>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</si>
  <si>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</si>
  <si>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</si>
  <si>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</si>
  <si>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</si>
  <si>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</si>
  <si>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</si>
  <si>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</si>
  <si>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</si>
  <si>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</si>
  <si>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</si>
  <si>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</si>
  <si>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</si>
  <si>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</si>
  <si>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</si>
  <si>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</si>
  <si>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</si>
  <si>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</si>
  <si>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</si>
  <si>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</si>
  <si>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</si>
  <si>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</si>
  <si>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</si>
  <si>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</si>
  <si>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</si>
  <si>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</si>
  <si>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</si>
  <si>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</si>
  <si>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</si>
  <si>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</si>
  <si>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</si>
  <si>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</si>
  <si>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</si>
  <si>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</si>
  <si>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</si>
  <si>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</si>
  <si>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</si>
  <si>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</si>
  <si>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</si>
  <si>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</si>
  <si>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</si>
  <si>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</si>
  <si>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</si>
  <si>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</si>
  <si>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</si>
  <si>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</si>
  <si>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</si>
  <si>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</si>
  <si>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</si>
  <si>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</si>
  <si>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</si>
  <si>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</si>
  <si>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</si>
  <si>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</si>
  <si>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</si>
  <si>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</si>
  <si>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</si>
  <si>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</si>
  <si>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</si>
  <si>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</si>
  <si>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</si>
  <si>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</si>
  <si>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</si>
  <si>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</si>
  <si>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</si>
  <si>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</si>
  <si>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</si>
  <si>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</si>
  <si>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</si>
  <si>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</si>
  <si>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</si>
  <si>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</si>
  <si>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</si>
  <si>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</si>
  <si>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</si>
  <si>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</si>
  <si>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</si>
  <si>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</si>
  <si>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</si>
  <si>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</si>
  <si>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</si>
  <si>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</si>
  <si>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</si>
  <si>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</si>
  <si>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</si>
  <si>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</si>
  <si>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</si>
  <si>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</si>
  <si>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</si>
  <si>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</si>
  <si>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</si>
  <si>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</si>
  <si>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</si>
  <si>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</si>
  <si>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</si>
  <si>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</si>
  <si>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</si>
  <si>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</si>
  <si>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</si>
  <si>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</si>
  <si>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</si>
  <si>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</si>
  <si>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</si>
  <si>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</si>
  <si>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</si>
  <si>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</si>
  <si>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</si>
  <si>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</si>
  <si>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</si>
  <si>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</si>
  <si>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</si>
  <si>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</si>
  <si>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</si>
  <si>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</si>
  <si>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</si>
  <si>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</si>
  <si>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</si>
  <si>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</si>
  <si>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</si>
  <si>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</si>
  <si>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</si>
  <si>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</si>
  <si>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</si>
  <si>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</si>
  <si>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</si>
  <si>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</si>
  <si>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</si>
  <si>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</si>
  <si>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</si>
  <si>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</si>
  <si>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</si>
  <si>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</si>
  <si>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</si>
  <si>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</si>
  <si>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</si>
  <si>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</si>
  <si>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</si>
  <si>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</si>
  <si>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</si>
  <si>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</si>
  <si>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</si>
  <si>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</si>
  <si>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</si>
  <si>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</si>
  <si>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</si>
  <si>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</si>
  <si>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</si>
  <si>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</si>
  <si>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</si>
  <si>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</si>
  <si>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</si>
  <si>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</si>
  <si>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</si>
  <si>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</si>
  <si>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</si>
  <si>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</si>
  <si>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</si>
  <si>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</si>
  <si>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</si>
  <si>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</si>
  <si>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</si>
  <si>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</si>
  <si>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</si>
  <si>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</si>
  <si>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</si>
  <si>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</si>
  <si>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</si>
  <si>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</si>
  <si>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</si>
  <si>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</si>
  <si>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</si>
  <si>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</si>
  <si>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</si>
  <si>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</si>
  <si>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</si>
  <si>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</si>
  <si>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</si>
  <si>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</si>
  <si>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</si>
  <si>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</si>
  <si>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</si>
  <si>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</si>
  <si>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</si>
  <si>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</si>
  <si>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</si>
  <si>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</si>
  <si>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</si>
  <si>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</si>
  <si>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</si>
  <si>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</si>
  <si>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</si>
  <si>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</si>
  <si>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</si>
  <si>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</si>
  <si>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</si>
  <si>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</si>
  <si>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</si>
  <si>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</si>
  <si>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</si>
  <si>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</si>
  <si>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</si>
  <si>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</si>
  <si>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</si>
  <si>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</si>
  <si>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</si>
  <si>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</si>
  <si>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</si>
  <si>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</si>
  <si>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</si>
  <si>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</si>
  <si>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</si>
  <si>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</si>
  <si>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</si>
  <si>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</si>
  <si>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</si>
  <si>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</si>
  <si>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</si>
  <si>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</si>
  <si>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</si>
  <si>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</si>
  <si>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</si>
  <si>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</si>
  <si>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</si>
  <si>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</si>
  <si>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</si>
  <si>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</si>
  <si>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</si>
  <si>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</si>
  <si>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</si>
  <si>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</si>
  <si>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</si>
  <si>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</si>
  <si>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</si>
  <si>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</si>
  <si>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</si>
  <si>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</si>
  <si>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</si>
  <si>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</si>
  <si>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</si>
  <si>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</si>
  <si>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</si>
  <si>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</si>
  <si>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</si>
  <si>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</si>
  <si>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</si>
  <si>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</si>
  <si>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</si>
  <si>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</si>
  <si>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</si>
  <si>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</si>
  <si>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</si>
  <si>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</si>
  <si>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</si>
  <si>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</si>
  <si>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</si>
  <si>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</si>
  <si>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</si>
  <si>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</si>
  <si>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</si>
  <si>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</si>
  <si>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</si>
  <si>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</si>
  <si>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</si>
  <si>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</si>
  <si>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</si>
  <si>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</si>
  <si>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</si>
  <si>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</si>
  <si>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</si>
  <si>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</si>
  <si>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</si>
  <si>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</si>
  <si>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</si>
  <si>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</si>
  <si>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</si>
  <si>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</si>
  <si>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</si>
  <si>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</si>
  <si>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</si>
  <si>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</si>
  <si>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</si>
  <si>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</si>
  <si>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</si>
  <si>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</si>
  <si>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</si>
  <si>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</si>
  <si>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</si>
  <si>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</si>
  <si>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</si>
  <si>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</si>
  <si>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</si>
  <si>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</si>
  <si>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</si>
  <si>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</si>
  <si>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</si>
  <si>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</si>
  <si>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</si>
  <si>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</si>
  <si>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</si>
  <si>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</si>
  <si>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</si>
  <si>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</si>
  <si>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</si>
  <si>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</si>
  <si>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</si>
  <si>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</si>
  <si>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</si>
  <si>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</si>
  <si>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</si>
  <si>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</si>
  <si>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</si>
  <si>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</si>
  <si>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</si>
  <si>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</si>
  <si>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</si>
  <si>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</si>
  <si>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</si>
  <si>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</si>
  <si>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</si>
  <si>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</si>
  <si>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</si>
  <si>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</si>
  <si>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</si>
  <si>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</si>
  <si>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</si>
  <si>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</si>
  <si>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</si>
  <si>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</si>
  <si>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</si>
  <si>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</si>
  <si>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</si>
  <si>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</si>
  <si>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</si>
  <si>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</si>
  <si>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</si>
  <si>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</si>
  <si>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</si>
  <si>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</si>
  <si>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</si>
  <si>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</si>
  <si>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</si>
  <si>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</si>
  <si>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</si>
  <si>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</si>
  <si>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</si>
  <si>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</si>
  <si>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</si>
  <si>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</si>
  <si>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</si>
  <si>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</si>
  <si>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</si>
  <si>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</si>
  <si>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</si>
  <si>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</si>
  <si>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</si>
  <si>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</si>
  <si>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</si>
  <si>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</si>
  <si>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</si>
  <si>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</si>
  <si>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</si>
  <si>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</si>
  <si>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</si>
  <si>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</si>
  <si>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</si>
  <si>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</si>
  <si>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</si>
  <si>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</si>
  <si>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</si>
  <si>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</si>
  <si>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</si>
  <si>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</si>
  <si>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</si>
  <si>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</si>
  <si>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</si>
  <si>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</si>
  <si>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</si>
  <si>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</si>
  <si>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</si>
  <si>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</si>
  <si>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</si>
  <si>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</si>
  <si>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</si>
  <si>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</si>
  <si>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</si>
  <si>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</si>
  <si>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</si>
  <si>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</si>
  <si>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</si>
  <si>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</si>
  <si>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</si>
  <si>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</si>
  <si>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</si>
  <si>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</si>
  <si>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</si>
  <si>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</si>
  <si>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</si>
  <si>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</si>
  <si>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</si>
  <si>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</si>
  <si>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</si>
  <si>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</si>
  <si>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</si>
  <si>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</si>
  <si>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</si>
  <si>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</si>
  <si>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</si>
  <si>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</si>
  <si>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</si>
  <si>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</si>
  <si>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</si>
  <si>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</si>
  <si>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</si>
  <si>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</si>
  <si>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</si>
  <si>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</si>
  <si>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</si>
  <si>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</si>
  <si>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</si>
  <si>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</si>
  <si>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</si>
  <si>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</si>
  <si>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</si>
  <si>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</si>
  <si>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</si>
  <si>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</si>
  <si>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</si>
  <si>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</si>
  <si>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</si>
  <si>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</si>
  <si>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</si>
  <si>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</si>
  <si>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</si>
  <si>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</si>
  <si>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</si>
  <si>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</si>
  <si>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</si>
  <si>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</si>
  <si>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</si>
  <si>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</si>
  <si>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</si>
  <si>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</si>
  <si>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</si>
  <si>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</si>
  <si>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</si>
  <si>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</si>
  <si>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</si>
  <si>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</si>
  <si>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</si>
  <si>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</si>
  <si>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</si>
  <si>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</si>
  <si>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</si>
  <si>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</si>
  <si>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</si>
  <si>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</si>
  <si>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</si>
  <si>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</si>
  <si>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</si>
  <si>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</si>
  <si>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</si>
  <si>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</si>
  <si>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</si>
  <si>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</si>
  <si>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</si>
  <si>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</si>
  <si>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</si>
  <si>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</si>
  <si>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</si>
  <si>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</si>
  <si>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</si>
  <si>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</si>
  <si>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</si>
  <si>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</si>
  <si>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</si>
  <si>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</si>
  <si>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</si>
  <si>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</si>
  <si>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</si>
  <si>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</si>
  <si>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</si>
  <si>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</si>
  <si>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</si>
  <si>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</si>
  <si>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</si>
  <si>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</si>
  <si>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</si>
  <si>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</si>
  <si>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</si>
  <si>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</si>
  <si>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</si>
  <si>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</si>
  <si>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</si>
  <si>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</si>
  <si>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</si>
  <si>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</si>
  <si>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</si>
  <si>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</si>
  <si>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</si>
  <si>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</si>
  <si>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</si>
  <si>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</si>
  <si>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</si>
  <si>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</si>
  <si>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</si>
  <si>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</si>
  <si>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</si>
  <si>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</si>
  <si>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</si>
  <si>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</si>
  <si>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</si>
  <si>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</si>
  <si>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</si>
  <si>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</si>
  <si>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</si>
  <si>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</si>
  <si>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</si>
  <si>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</si>
  <si>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</si>
  <si>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</si>
  <si>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</si>
  <si>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</si>
  <si>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</si>
  <si>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</si>
  <si>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</si>
  <si>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</si>
  <si>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</si>
  <si>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</si>
  <si>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</si>
  <si>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</si>
  <si>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</si>
  <si>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</si>
  <si>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</si>
  <si>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</si>
  <si>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</si>
  <si>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</si>
  <si>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</si>
  <si>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</si>
  <si>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</si>
  <si>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</si>
  <si>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</si>
  <si>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</si>
  <si>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</si>
  <si>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</si>
  <si>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</si>
  <si>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</si>
  <si>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</si>
  <si>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</si>
  <si>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</si>
  <si>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</si>
  <si>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</si>
  <si>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</si>
  <si>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</si>
  <si>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</si>
  <si>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</si>
  <si>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</si>
  <si>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</si>
  <si>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</si>
  <si>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</si>
  <si>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</si>
  <si>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</si>
  <si>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</si>
  <si>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</si>
  <si>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</si>
  <si>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</si>
  <si>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</si>
  <si>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</si>
  <si>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</si>
  <si>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</si>
  <si>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</si>
  <si>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</si>
  <si>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</si>
  <si>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</si>
  <si>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</si>
  <si>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</si>
  <si>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</si>
  <si>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</si>
  <si>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</si>
  <si>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</si>
  <si>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</si>
  <si>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</si>
  <si>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</si>
  <si>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</si>
  <si>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</si>
  <si>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</si>
  <si>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</si>
  <si>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</si>
  <si>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</si>
  <si>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</si>
  <si>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</si>
  <si>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</si>
  <si>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</si>
  <si>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</si>
  <si>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</si>
  <si>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</si>
  <si>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</si>
  <si>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</si>
  <si>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</si>
  <si>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</si>
  <si>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</si>
  <si>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</si>
  <si>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</si>
  <si>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</si>
  <si>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</si>
  <si>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</si>
  <si>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</si>
  <si>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</si>
  <si>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</si>
  <si>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</si>
  <si>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</si>
  <si>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</si>
  <si>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</si>
  <si>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</si>
  <si>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</si>
  <si>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</si>
  <si>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</si>
  <si>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</si>
  <si>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</si>
  <si>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</si>
  <si>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</si>
  <si>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</si>
  <si>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</si>
  <si>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</si>
  <si>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</si>
  <si>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</si>
  <si>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</si>
  <si>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</si>
  <si>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</si>
  <si>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</si>
  <si>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</si>
  <si>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</si>
  <si>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</si>
  <si>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</si>
  <si>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</si>
  <si>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</si>
  <si>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</si>
  <si>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</si>
  <si>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</si>
  <si>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</si>
  <si>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</si>
  <si>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</si>
  <si>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</si>
  <si>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</si>
  <si>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</si>
  <si>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</si>
  <si>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</si>
  <si>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</si>
  <si>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</si>
  <si>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</si>
  <si>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</si>
  <si>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</si>
  <si>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</si>
  <si>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</si>
  <si>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</si>
  <si>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</si>
  <si>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</si>
  <si>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</si>
  <si>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</si>
  <si>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</si>
  <si>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</si>
  <si>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</si>
  <si>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</si>
  <si>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</si>
  <si>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</si>
  <si>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</si>
  <si>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</si>
  <si>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</si>
  <si>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</si>
  <si>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</si>
  <si>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</si>
  <si>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</si>
  <si>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</si>
  <si>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</si>
  <si>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</si>
  <si>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</si>
  <si>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</si>
  <si>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</si>
  <si>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</si>
  <si>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</si>
  <si>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</si>
  <si>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</si>
  <si>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</si>
  <si>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</si>
  <si>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</si>
  <si>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</si>
  <si>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</si>
  <si>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</si>
  <si>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</si>
  <si>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</si>
  <si>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</si>
  <si>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</si>
  <si>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</si>
  <si>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</si>
  <si>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</si>
  <si>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</si>
  <si>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</si>
  <si>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</si>
  <si>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</si>
  <si>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</si>
  <si>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</si>
  <si>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</si>
  <si>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</si>
  <si>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</si>
  <si>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</si>
  <si>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</si>
  <si>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</si>
  <si>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</si>
  <si>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</si>
  <si>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</si>
  <si>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</si>
  <si>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</si>
  <si>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</si>
  <si>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</si>
  <si>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</si>
  <si>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</si>
  <si>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</si>
  <si>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</si>
  <si>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</si>
  <si>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</si>
  <si>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</si>
  <si>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</si>
  <si>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</si>
  <si>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</si>
  <si>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</si>
  <si>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</si>
  <si>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</si>
  <si>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</si>
  <si>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</si>
  <si>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</si>
  <si>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</si>
  <si>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</si>
  <si>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</si>
  <si>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</si>
  <si>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</si>
  <si>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</si>
  <si>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</si>
  <si>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</si>
  <si>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</si>
  <si>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</si>
  <si>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</si>
  <si>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</si>
  <si>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</si>
  <si>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</si>
  <si>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</si>
  <si>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</si>
  <si>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</si>
  <si>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</si>
  <si>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</si>
  <si>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</si>
  <si>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</si>
  <si>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</si>
  <si>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</si>
  <si>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</si>
  <si>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</si>
  <si>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</si>
  <si>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</si>
  <si>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</si>
  <si>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</si>
  <si>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</si>
  <si>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</si>
  <si>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</si>
  <si>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</si>
  <si>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</si>
  <si>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</si>
  <si>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</si>
  <si>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</si>
  <si>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</si>
  <si>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</si>
  <si>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</si>
  <si>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</si>
  <si>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</si>
  <si>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</si>
  <si>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</si>
  <si>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</si>
  <si>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</si>
  <si>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</si>
  <si>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</si>
  <si>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</si>
  <si>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</si>
  <si>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</si>
  <si>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</si>
  <si>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</si>
  <si>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</si>
  <si>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</si>
  <si>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</si>
  <si>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</si>
  <si>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</si>
  <si>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</si>
  <si>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</si>
  <si>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</si>
  <si>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</si>
  <si>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</si>
  <si>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</si>
  <si>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</si>
  <si>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</si>
  <si>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</si>
  <si>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</si>
  <si>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</si>
  <si>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</si>
  <si>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</si>
  <si>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</si>
  <si>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</si>
  <si>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</si>
  <si>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</si>
  <si>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</si>
  <si>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</si>
  <si>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</si>
  <si>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</si>
  <si>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</si>
  <si>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</si>
  <si>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</si>
  <si>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</si>
  <si>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</si>
  <si>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</si>
  <si>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</si>
  <si>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</si>
  <si>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</si>
  <si>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</si>
  <si>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</si>
  <si>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</si>
  <si>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</si>
  <si>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</si>
  <si>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</si>
  <si>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</si>
  <si>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</si>
  <si>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</si>
  <si>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</si>
  <si>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</si>
  <si>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</si>
  <si>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</si>
  <si>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</si>
  <si>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</si>
  <si>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</si>
  <si>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</si>
  <si>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</si>
  <si>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</si>
  <si>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</si>
  <si>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</si>
  <si>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</si>
  <si>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</si>
  <si>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</si>
  <si>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</si>
  <si>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</si>
  <si>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</si>
  <si>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</si>
  <si>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</si>
  <si>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</si>
  <si>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</si>
  <si>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</si>
  <si>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</si>
  <si>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</si>
  <si>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</si>
  <si>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</si>
  <si>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</si>
  <si>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</si>
  <si>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</si>
  <si>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</si>
  <si>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</si>
  <si>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</si>
  <si>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</si>
  <si>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</si>
  <si>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</si>
  <si>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</si>
  <si>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</si>
  <si>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</si>
  <si>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</si>
  <si>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</si>
  <si>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</si>
  <si>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</si>
  <si>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</si>
  <si>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</si>
  <si>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</si>
  <si>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</si>
  <si>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</si>
  <si>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</si>
  <si>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</si>
  <si>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</si>
  <si>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</si>
  <si>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</si>
  <si>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</si>
  <si>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</si>
  <si>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</si>
  <si>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</si>
  <si>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</si>
  <si>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</si>
  <si>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</si>
  <si>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</si>
  <si>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</si>
  <si>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</si>
  <si>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</si>
  <si>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</si>
  <si>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</si>
  <si>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</si>
  <si>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</si>
  <si>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</si>
  <si>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</si>
  <si>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</si>
  <si>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</si>
  <si>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</si>
  <si>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</si>
  <si>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</si>
  <si>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</si>
  <si>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</si>
  <si>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</si>
  <si>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</si>
  <si>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</si>
  <si>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</si>
  <si>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</si>
  <si>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</si>
  <si>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</si>
  <si>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</si>
  <si>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</si>
  <si>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</si>
  <si>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</si>
  <si>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</si>
  <si>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</si>
  <si>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</si>
  <si>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</si>
  <si>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</si>
  <si>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</si>
  <si>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</si>
  <si>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</si>
  <si>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</si>
  <si>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</si>
  <si>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</si>
  <si>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</si>
  <si>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</si>
  <si>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</si>
  <si>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</si>
  <si>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</si>
  <si>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</si>
  <si>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</si>
  <si>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</si>
  <si>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</si>
  <si>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</si>
  <si>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</si>
  <si>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</si>
  <si>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</si>
  <si>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</si>
  <si>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</si>
  <si>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</si>
  <si>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</si>
  <si>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</si>
  <si>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</si>
  <si>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</si>
  <si>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</si>
  <si>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</si>
  <si>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</si>
  <si>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</si>
  <si>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</si>
  <si>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</si>
  <si>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</si>
  <si>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</si>
  <si>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</si>
  <si>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</si>
  <si>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</si>
  <si>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</si>
  <si>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</si>
  <si>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</si>
  <si>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</si>
  <si>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</si>
  <si>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</si>
  <si>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</si>
  <si>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</si>
  <si>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</si>
  <si>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</si>
  <si>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</si>
  <si>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</si>
  <si>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</si>
  <si>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</si>
  <si>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</si>
  <si>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</si>
  <si>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</si>
  <si>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</si>
  <si>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</si>
  <si>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</si>
  <si>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</si>
  <si>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</si>
  <si>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</si>
  <si>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</si>
  <si>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</si>
  <si>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</si>
  <si>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</si>
  <si>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</si>
  <si>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</si>
  <si>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</si>
  <si>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</si>
  <si>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</si>
  <si>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</si>
  <si>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</si>
  <si>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</si>
  <si>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</si>
  <si>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</si>
  <si>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</si>
  <si>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</si>
  <si>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</si>
  <si>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</si>
  <si>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</si>
  <si>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</si>
  <si>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</si>
  <si>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</si>
  <si>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</si>
  <si>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</si>
  <si>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</si>
  <si>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</si>
  <si>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</si>
  <si>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</si>
  <si>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</si>
  <si>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</si>
  <si>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</si>
  <si>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</si>
  <si>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</si>
  <si>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</si>
  <si>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</si>
  <si>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</si>
  <si>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</si>
  <si>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</si>
  <si>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</si>
  <si>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</si>
  <si>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</si>
  <si>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</si>
  <si>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</si>
  <si>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</si>
  <si>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</si>
  <si>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</si>
  <si>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</si>
  <si>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</si>
  <si>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</si>
  <si>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</si>
  <si>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</si>
  <si>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</si>
  <si>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</si>
  <si>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</si>
  <si>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</si>
  <si>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</si>
  <si>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</si>
  <si>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</si>
  <si>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</si>
  <si>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</si>
  <si>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</si>
  <si>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</si>
  <si>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</si>
  <si>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</si>
  <si>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</si>
  <si>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</si>
  <si>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</si>
  <si>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</si>
  <si>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</si>
  <si>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</si>
  <si>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</si>
  <si>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</si>
  <si>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</si>
  <si>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</si>
  <si>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</si>
  <si>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</si>
  <si>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</si>
  <si>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</si>
  <si>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</si>
  <si>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</si>
  <si>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</si>
  <si>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</si>
  <si>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</si>
  <si>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</si>
  <si>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</si>
  <si>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</si>
  <si>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</si>
  <si>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</si>
  <si>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</si>
  <si>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</si>
  <si>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</si>
  <si>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</si>
  <si>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</si>
  <si>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</si>
  <si>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</si>
  <si>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</si>
  <si>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</si>
  <si>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</si>
  <si>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</si>
  <si>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</si>
  <si>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</si>
  <si>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</si>
  <si>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</si>
  <si>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</si>
  <si>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</si>
  <si>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</si>
  <si>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</si>
  <si>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</si>
  <si>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</si>
  <si>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</si>
  <si>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</si>
  <si>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</si>
  <si>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</si>
  <si>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</si>
  <si>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</si>
  <si>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</si>
  <si>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</si>
  <si>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</si>
  <si>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</si>
  <si>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</si>
  <si>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</si>
  <si>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</si>
  <si>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</si>
  <si>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</si>
  <si>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</si>
  <si>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</si>
  <si>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</si>
  <si>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</si>
  <si>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</si>
  <si>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</si>
  <si>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</si>
  <si>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</si>
  <si>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</si>
  <si>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</si>
  <si>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</si>
  <si>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</si>
  <si>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</si>
  <si>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</si>
  <si>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</si>
  <si>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</si>
  <si>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</si>
  <si>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</si>
  <si>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</si>
  <si>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</si>
  <si>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</si>
  <si>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</si>
  <si>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</si>
  <si>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</si>
  <si>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</si>
  <si>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</si>
  <si>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</si>
  <si>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</si>
  <si>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</si>
  <si>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</si>
  <si>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</si>
  <si>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</si>
  <si>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</si>
  <si>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</si>
  <si>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</si>
  <si>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</si>
  <si>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</si>
  <si>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</si>
  <si>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</si>
  <si>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</si>
  <si>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</si>
  <si>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</si>
  <si>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</si>
  <si>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</si>
  <si>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</si>
  <si>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</si>
  <si>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</si>
  <si>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</si>
  <si>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</si>
  <si>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</si>
  <si>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</si>
  <si>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</si>
  <si>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</si>
  <si>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</si>
  <si>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</si>
  <si>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</si>
  <si>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</si>
  <si>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</si>
  <si>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</si>
  <si>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</si>
  <si>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</si>
  <si>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</si>
  <si>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</si>
  <si>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</si>
  <si>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</si>
  <si>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</si>
  <si>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</si>
  <si>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</si>
  <si>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</si>
  <si>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</si>
  <si>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</si>
  <si>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</si>
  <si>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</si>
  <si>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</si>
  <si>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</si>
  <si>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</si>
  <si>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</si>
  <si>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</si>
  <si>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</si>
  <si>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</si>
  <si>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</si>
  <si>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</si>
  <si>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</si>
  <si>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</si>
  <si>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</si>
  <si>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</si>
  <si>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</si>
  <si>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</si>
  <si>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</si>
  <si>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</si>
  <si>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</si>
  <si>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</si>
  <si>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</si>
  <si>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</si>
  <si>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</si>
  <si>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</si>
  <si>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</si>
  <si>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</si>
  <si>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</si>
  <si>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</si>
  <si>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</si>
  <si>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</si>
  <si>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</si>
  <si>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</si>
  <si>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</si>
  <si>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</si>
  <si>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</si>
  <si>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</si>
  <si>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</si>
  <si>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</si>
  <si>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</si>
  <si>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</si>
  <si>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</si>
  <si>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</si>
  <si>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</si>
  <si>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</si>
  <si>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</si>
  <si>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</si>
  <si>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</si>
  <si>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</si>
  <si>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</si>
  <si>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</si>
  <si>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</si>
  <si>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</si>
  <si>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</si>
  <si>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</si>
  <si>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</si>
  <si>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</si>
  <si>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</si>
  <si>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</si>
  <si>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</si>
  <si>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</si>
  <si>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</si>
  <si>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</si>
  <si>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</si>
  <si>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</si>
  <si>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</si>
  <si>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</si>
  <si>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</si>
  <si>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</si>
  <si>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</si>
  <si>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</si>
  <si>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</si>
  <si>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</si>
  <si>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</si>
  <si>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</si>
  <si>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</si>
  <si>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</si>
  <si>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</si>
  <si>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</si>
  <si>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</si>
  <si>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</si>
  <si>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</si>
  <si>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</si>
  <si>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</si>
  <si>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</si>
  <si>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</si>
  <si>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</si>
  <si>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</si>
  <si>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</si>
  <si>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</si>
  <si>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</si>
  <si>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</si>
  <si>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</si>
  <si>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</si>
  <si>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</si>
  <si>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</si>
  <si>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</si>
  <si>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</si>
  <si>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</si>
  <si>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</si>
  <si>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</si>
  <si>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</si>
  <si>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</si>
  <si>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</si>
  <si>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</si>
  <si>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</si>
  <si>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</si>
  <si>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</si>
  <si>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</si>
  <si>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</si>
  <si>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</si>
  <si>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</si>
  <si>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</si>
  <si>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</si>
  <si>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</si>
  <si>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</si>
  <si>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</si>
  <si>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</si>
  <si>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</si>
  <si>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</si>
  <si>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</si>
  <si>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</si>
  <si>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</si>
  <si>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</si>
  <si>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</si>
  <si>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</si>
  <si>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</si>
  <si>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</si>
  <si>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</si>
  <si>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</si>
  <si>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</si>
  <si>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</si>
  <si>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</si>
  <si>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</si>
  <si>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</si>
  <si>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</si>
  <si>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</si>
  <si>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</si>
  <si>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</si>
  <si>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</si>
  <si>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</si>
  <si>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</si>
  <si>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</si>
  <si>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</si>
  <si>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</si>
  <si>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</si>
  <si>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</si>
  <si>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</si>
  <si>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</si>
  <si>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</si>
  <si>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</si>
  <si>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</si>
  <si>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</si>
  <si>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</si>
  <si>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</si>
  <si>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</si>
  <si>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</si>
  <si>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</si>
  <si>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</si>
  <si>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</si>
  <si>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</si>
  <si>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</si>
  <si>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</si>
  <si>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</si>
  <si>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</si>
  <si>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</si>
  <si>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</si>
  <si>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</si>
  <si>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</si>
  <si>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</si>
  <si>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</si>
  <si>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</si>
  <si>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</si>
  <si>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</si>
  <si>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</si>
  <si>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</si>
  <si>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</si>
  <si>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</si>
  <si>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</si>
  <si>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</si>
  <si>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</si>
  <si>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</si>
  <si>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</si>
  <si>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</si>
  <si>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</si>
  <si>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</si>
  <si>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</si>
  <si>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</si>
  <si>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</si>
  <si>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</si>
  <si>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</si>
  <si>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</si>
  <si>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</si>
  <si>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</si>
  <si>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</si>
  <si>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</si>
  <si>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</si>
  <si>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</si>
  <si>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</si>
  <si>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</si>
  <si>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</si>
  <si>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</si>
  <si>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</si>
  <si>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</si>
  <si>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</si>
  <si>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</si>
  <si>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</si>
  <si>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</si>
  <si>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</si>
  <si>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</si>
  <si>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</si>
  <si>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</si>
  <si>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</si>
  <si>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</si>
  <si>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</si>
  <si>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</si>
  <si>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</si>
  <si>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</si>
  <si>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</si>
  <si>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</si>
  <si>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</si>
  <si>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</si>
  <si>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</si>
  <si>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</si>
  <si>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</si>
  <si>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</si>
  <si>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</si>
  <si>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</si>
  <si>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</si>
  <si>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</si>
  <si>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</si>
  <si>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</si>
  <si>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</si>
  <si>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</si>
  <si>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</si>
  <si>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</si>
  <si>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</si>
  <si>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</si>
  <si>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</si>
  <si>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</si>
  <si>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</si>
  <si>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</si>
  <si>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</si>
  <si>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</si>
  <si>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</si>
  <si>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</si>
  <si>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</si>
  <si>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</si>
  <si>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</si>
  <si>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</si>
  <si>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</si>
  <si>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</si>
  <si>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</si>
  <si>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</si>
  <si>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</si>
  <si>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</si>
  <si>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</si>
  <si>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</si>
  <si>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</si>
  <si>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</si>
  <si>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</si>
  <si>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</si>
  <si>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</si>
  <si>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</si>
  <si>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</si>
  <si>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</si>
  <si>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</si>
  <si>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</si>
  <si>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</si>
  <si>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</si>
  <si>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</si>
  <si>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</si>
  <si>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</si>
  <si>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</si>
  <si>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</si>
  <si>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</si>
  <si>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</si>
  <si>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</si>
  <si>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</si>
  <si>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</si>
  <si>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</si>
  <si>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</si>
  <si>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</si>
  <si>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</si>
  <si>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</si>
  <si>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</si>
  <si>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</si>
  <si>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</si>
  <si>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</si>
  <si>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</si>
  <si>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</si>
  <si>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</si>
  <si>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</si>
  <si>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</si>
  <si>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</si>
  <si>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</si>
  <si>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</si>
  <si>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</si>
  <si>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</si>
  <si>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</si>
  <si>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</si>
  <si>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</si>
  <si>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</si>
  <si>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</si>
  <si>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</si>
  <si>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</si>
  <si>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</si>
  <si>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</si>
  <si>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</si>
  <si>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</si>
  <si>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</si>
  <si>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</si>
  <si>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</si>
  <si>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</si>
  <si>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</si>
  <si>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</si>
  <si>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</si>
  <si>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</si>
  <si>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</si>
  <si>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</si>
  <si>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</si>
  <si>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</si>
  <si>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</si>
  <si>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</si>
  <si>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</si>
  <si>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</si>
  <si>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</si>
  <si>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</si>
  <si>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</si>
  <si>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</si>
  <si>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</si>
  <si>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</si>
  <si>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</si>
  <si>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</si>
  <si>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</si>
  <si>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</si>
  <si>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</si>
  <si>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</si>
  <si>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</si>
  <si>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</si>
  <si>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</si>
  <si>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</si>
  <si>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</si>
  <si>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</si>
  <si>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</si>
  <si>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</si>
  <si>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</si>
  <si>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</si>
  <si>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</si>
  <si>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</si>
  <si>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</si>
  <si>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</si>
  <si>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</si>
  <si>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</si>
  <si>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</si>
  <si>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</si>
  <si>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</si>
  <si>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</si>
  <si>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</si>
  <si>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</si>
  <si>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</si>
  <si>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</si>
  <si>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</si>
  <si>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</si>
  <si>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</si>
  <si>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</si>
  <si>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</si>
  <si>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</si>
  <si>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</si>
  <si>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</si>
  <si>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</si>
  <si>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</si>
  <si>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</si>
  <si>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</si>
  <si>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</si>
  <si>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</si>
  <si>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</si>
  <si>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</si>
  <si>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</si>
  <si>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</si>
  <si>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</si>
  <si>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</si>
  <si>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</si>
  <si>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</si>
  <si>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</si>
  <si>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</si>
  <si>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</si>
  <si>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</si>
  <si>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</si>
  <si>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</si>
  <si>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</si>
  <si>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</si>
  <si>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</si>
  <si>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</si>
  <si>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</si>
  <si>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</si>
  <si>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</si>
  <si>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</si>
  <si>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</si>
  <si>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</si>
  <si>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</si>
  <si>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</si>
  <si>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</si>
  <si>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</si>
  <si>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</si>
  <si>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</si>
  <si>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</si>
  <si>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</si>
  <si>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</si>
  <si>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</si>
  <si>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</si>
  <si>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</si>
  <si>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</si>
  <si>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</si>
  <si>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</si>
  <si>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</si>
  <si>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</si>
  <si>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</si>
  <si>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</si>
  <si>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</si>
  <si>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</si>
  <si>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</si>
  <si>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</si>
  <si>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</si>
  <si>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</si>
  <si>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</si>
  <si>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</si>
  <si>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</si>
  <si>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</si>
  <si>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</si>
  <si>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</si>
  <si>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</si>
  <si>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</si>
  <si>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</si>
  <si>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</si>
  <si>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</si>
  <si>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</si>
  <si>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</si>
  <si>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</si>
  <si>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</si>
  <si>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</si>
  <si>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</si>
  <si>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</si>
  <si>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</si>
  <si>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</si>
  <si>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</si>
  <si>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</si>
  <si>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</si>
  <si>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</si>
  <si>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</si>
  <si>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</si>
  <si>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</si>
  <si>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</si>
  <si>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</si>
  <si>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</si>
  <si>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</si>
  <si>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</si>
  <si>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</si>
  <si>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</si>
  <si>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</si>
  <si>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</si>
  <si>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</si>
  <si>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</si>
  <si>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</si>
  <si>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</si>
  <si>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</si>
  <si>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</si>
  <si>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</si>
  <si>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</si>
  <si>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</si>
  <si>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</si>
  <si>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</si>
  <si>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</si>
  <si>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</si>
  <si>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</si>
  <si>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</si>
  <si>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</si>
  <si>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</si>
  <si>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</si>
  <si>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</si>
  <si>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</si>
  <si>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</si>
  <si>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</si>
  <si>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</si>
  <si>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</si>
  <si>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</si>
  <si>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</si>
  <si>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</si>
  <si>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</si>
  <si>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</si>
  <si>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</si>
  <si>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</si>
  <si>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</si>
  <si>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</si>
  <si>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</si>
  <si>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</si>
  <si>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</si>
  <si>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</si>
  <si>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</si>
  <si>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</si>
  <si>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</si>
  <si>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</si>
  <si>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</si>
  <si>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</si>
  <si>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</si>
  <si>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</si>
  <si>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</si>
  <si>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</si>
  <si>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</si>
  <si>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</si>
  <si>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</si>
  <si>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</si>
  <si>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</si>
  <si>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</si>
  <si>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</si>
  <si>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</si>
  <si>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</si>
  <si>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</si>
  <si>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</si>
  <si>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</si>
  <si>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</si>
  <si>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</si>
  <si>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</si>
  <si>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</si>
  <si>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</si>
  <si>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</si>
  <si>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</si>
  <si>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PCM-20251107-00001008</t>
  </si>
  <si>
    <t>ETA 38 km</t>
  </si>
  <si>
    <t xml:space="preserve"> </t>
  </si>
  <si>
    <t xml:space="preserve">                                                                                                                                                                                                                                                                                                                                                                                                                                                                                                                                                                                                                                                                                                                                                                                                                                                                                                                                                                                                                                                                                                                                                                                                                                                                                                                                                                                                                                                                                                                                                                                                                                                                                                                                                                                                                                                                                                                                                                                                                                                                                                                                                                                                                                                                                                                                                                                                                                                                                                                                                                                                                                                                                                                                                                                                                                                                                                                                                                                                                                                                                                                                                                                                                                                                                                                                                                                                                                                                                                                                                                                                                                                                                                                                                                                                                                                                                                                                                                                                                                                                                                                                                                                                                                                                                                                                                                                                                                                                                                                                                                                                                                                    </t>
  </si>
  <si>
    <t xml:space="preserve"> PCM-20250215-00000830 </t>
  </si>
  <si>
    <t>LTE site still down and  site located in aramco area access issue need special permission</t>
  </si>
  <si>
    <t>PCM-20251107-00000981</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</si>
  <si>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</si>
  <si>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</si>
  <si>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</si>
  <si>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</si>
  <si>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</si>
  <si>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</si>
  <si>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</si>
  <si>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</si>
  <si>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</si>
  <si>
    <t>site down again Team on the way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</si>
</sst>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41" dataDxfId="140" headerRowBorderDxfId="138" tableBorderDxfId="139" totalsRowBorderDxfId="137">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9" totalsRowShown="0" headerRowDxfId="32" dataDxfId="31" headerRowBorderDxfId="29" tableBorderDxfId="30" totalsRowBorderDxfId="28">
  <autoFilter ref="A1:L1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305.78716898147832</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45968.735594907404</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45968.735594907404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45968.735594907404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45968.735594907404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45968.735594907404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45968.735594907404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45968.735594907404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45968.735594907404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45968.735594907404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45968.735594907404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45968.735594907404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45968.735594907404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45968.735594907404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45968.735594907404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45968.735594907404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45968.735594907404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45968.735594907404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45968.735594907404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45968.735594907404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45968.735594907404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45968.735594907404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45968.735594907404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45968.735594907404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45968.735594907404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45968.735594907404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45968.735594907404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45968.735594907404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45968.735594907404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45968.735594907404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45968.735594907404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45968.735594907404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45968.735594907404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45968.735594907404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45968.735594907404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45968.735594907404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45968.735594907404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45968.735594907404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45968.735594907404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45968.735594907404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45968.735594907404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45968.735594907404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45968.735594907404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45968.735594907404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45968.735594907404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45968.735594907404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45968.735594907404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45968.735594907404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45968.735594907404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45968.735594907404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45968.735594907404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45968.735594907404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45968.735594907404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45968.735594907404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45968.735594907404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45968.735594907404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45968.735594907404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45968.735594907404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45968.735594907404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45968.735594907404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45968.735594907404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45968.735594907404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45968.735594907404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45968.735594907404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45968.735594907404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45968.735594907404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45968.735594907404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45968.735594907404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45968.735594907404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45968.735594907404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45968.735594907404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45968.735594907404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45968.735594907404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45968.735594907404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45968.735594907404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45968.735594907404</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45968.735594907404</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45968.735594907404</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45968.735594907404</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12FE3105-5459-4EBE-80D2-8062583A0D45}"/>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143.73575694444298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0.12814120369876036</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11226</v>
      </c>
      <c r="E5" s="103" t="s">
        <v>39100</v>
      </c>
      <c r="F5" s="104">
        <v>45968.733888888892</v>
      </c>
      <c r="G5" s="105">
        <f ca="1">IFERROR(NOW()-F5,"-")</f>
        <v>1.7060185127775185E-3</v>
      </c>
      <c r="H5" s="104">
        <v>45968.727638888886</v>
      </c>
      <c r="I5" s="18" t="str">
        <f>IFERROR(VLOOKUP(D5,DB!A:F,6,0),"")</f>
        <v>SCECO</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45968.735594907404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45968.735594907404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45968.735594907404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45968.735594907404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45968.735594907404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45968.735594907404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45968.735594907404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45968.735594907404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45968.735594907404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45968.735594907404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45968.735594907404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45968.735594907404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45968.735594907404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45968.735594907404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45968.735594907404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45968.735594907404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45968.735594907404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45968.735594907404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45968.735594907404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45968.735594907404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45968.735594907404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45968.735594907404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45968.735594907404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45968.735594907404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45968.735594907404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45968.735594907404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45968.735594907404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45968.735594907404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45968.735594907404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45968.735594907404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45968.735594907404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45968.735594907404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45968.735594907404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45968.735594907404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45968.735594907404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45968.735594907404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45968.735594907404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45968.735594907404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45968.735594907404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45968.735594907404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45968.735594907404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45968.735594907404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45968.735594907404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45968.735594907404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45968.735594907404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45968.735594907404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45968.735594907404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45968.735594907404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45968.735594907404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45968.735594907404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45968.735594907404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45968.735594907404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45968.735594907404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45968.735594907404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45968.735594907404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45968.735594907404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45968.735594907404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45968.735594907404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45968.735594907404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45968.735594907404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45968.735594907404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45968.735594907404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45968.735594907404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45968.735594907404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45968.735594907404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45968.735594907404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45968.735594907404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45968.735594907404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45968.735594907404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45968.735594907404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45968.735594907404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45968.735594907404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37"/>
      <c r="B78" s="138" t="str">
        <f>IFERROR(VLOOKUP(D78,DB!A:K,11,0),"")</f>
        <v/>
      </c>
      <c r="C78" s="138"/>
      <c r="D78" s="138"/>
      <c r="E78" s="139"/>
      <c r="F78" s="140"/>
      <c r="G78" s="141">
        <f ca="1">IFERROR(NOW()-F78,"-")</f>
        <v>45968.735594907404</v>
      </c>
      <c r="H78" s="140"/>
      <c r="I78" s="138" t="str">
        <f>IFERROR(VLOOKUP(D78,DB!A:F,6,0),"")</f>
        <v/>
      </c>
      <c r="J78" s="138" t="str">
        <f>IFERROR(VLOOKUP(D78,DB!A:G,7,0),"")</f>
        <v/>
      </c>
      <c r="K78" s="142"/>
      <c r="L78" s="138" t="str">
        <f>IFERROR(VLOOKUP(D78,DB!A:I,9,0),"")</f>
        <v/>
      </c>
      <c r="M78" s="138"/>
      <c r="N78" s="138"/>
      <c r="O78" s="138"/>
      <c r="P78" s="138"/>
      <c r="Q78" s="138"/>
      <c r="R78" s="138"/>
      <c r="S78" s="138"/>
      <c r="T78" s="138"/>
      <c r="U78" s="138"/>
      <c r="V78" s="138"/>
      <c r="W78" s="138"/>
      <c r="X78" s="138"/>
      <c r="Y78" s="138"/>
      <c r="Z78" s="138"/>
      <c r="AA78" s="138"/>
      <c r="AB78" s="138"/>
      <c r="AC78" s="138"/>
      <c r="AD78" s="138"/>
      <c r="AE78" s="138"/>
      <c r="AF78" s="138"/>
      <c r="AG78" s="138"/>
      <c r="AH78" s="138"/>
      <c r="AI78" s="138"/>
      <c r="AJ78" s="138"/>
      <c r="AK78" s="138"/>
      <c r="AL78" s="138"/>
      <c r="AM78" s="138"/>
      <c r="AN78" s="138"/>
      <c r="AO78" s="138"/>
      <c r="AP78" s="138"/>
      <c r="AQ78" s="138"/>
      <c r="AR78" s="138"/>
      <c r="AS78" s="138"/>
      <c r="AT78" s="138"/>
      <c r="AU78" s="138"/>
      <c r="AV78" s="138"/>
      <c r="AW78" s="138"/>
      <c r="AX78" s="138"/>
      <c r="AY78" s="138"/>
      <c r="AZ78" s="138"/>
      <c r="BA78" s="138"/>
      <c r="BB78" s="138"/>
      <c r="BC78" s="138"/>
      <c r="BD78" s="138"/>
      <c r="BE78" s="138"/>
      <c r="BF78" s="138"/>
      <c r="BG78" s="138"/>
      <c r="BH78" s="138"/>
      <c r="BI78" s="138"/>
      <c r="BJ78" s="138"/>
      <c r="BK78" s="138"/>
      <c r="BL78" s="138"/>
      <c r="BM78" s="138"/>
      <c r="BN78" s="138"/>
      <c r="BO78" s="138"/>
      <c r="BP78" s="138"/>
      <c r="BQ78" s="138"/>
      <c r="BR78" s="138"/>
      <c r="BS78" s="138"/>
      <c r="BT78" s="138"/>
      <c r="BU78" s="138"/>
      <c r="BV78" s="138"/>
      <c r="BW78" s="138"/>
      <c r="BX78" s="138"/>
      <c r="BY78" s="138"/>
      <c r="BZ78" s="138"/>
      <c r="CA78" s="138"/>
      <c r="CB78" s="138"/>
      <c r="CC78" s="138"/>
      <c r="CD78" s="138"/>
      <c r="CE78" s="138"/>
      <c r="CF78" s="138"/>
      <c r="CG78" s="138"/>
      <c r="CH78" s="138"/>
      <c r="CI78" s="138"/>
      <c r="CJ78" s="143"/>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45968.735594907404</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45968.735594907404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45968.735594907404</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45968.735594907404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45968.735594907404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45968.735594907404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45968.735594907404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45968.735594907404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45968.735594907404</v>
      </c>
      <c r="H10" s="22" t="s">
        <v>39109</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45968.735594907404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45968.735594907404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45968.735594907404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45968.735594907404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45968.735594907404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45968.735594907404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45968.735594907404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45968.735594907404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45968.735594907404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45968.735594907404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45968.735594907404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45968.735594907404</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39110</v>
      </c>
      <c r="D23" s="18"/>
      <c r="E23" s="18"/>
      <c r="F23" s="20"/>
      <c r="G23" s="21">
        <f t="shared" ref="G23:G86" ca="1" si="1">IFERROR(NOW()-F23,"-")</f>
        <v>45968.735594907404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45968.735594907404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45968.735594907404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45968.735594907404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45968.735594907404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45968.735594907404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45968.735594907404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45968.735594907404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45968.735594907404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45968.735594907404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45968.735594907404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45968.735594907404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45968.735594907404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45968.735594907404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45968.735594907404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45968.735594907404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45968.735594907404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45968.735594907404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45968.735594907404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45968.735594907404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45968.735594907404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45968.735594907404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45968.735594907404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45968.735594907404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45968.735594907404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45968.735594907404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45968.735594907404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45968.735594907404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45968.735594907404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45968.735594907404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45968.735594907404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45968.735594907404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45968.735594907404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45968.735594907404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45968.735594907404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45968.735594907404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45968.735594907404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45968.735594907404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45968.735594907404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45968.735594907404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45968.735594907404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45968.735594907404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45968.735594907404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45968.735594907404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45968.735594907404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45968.735594907404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45968.735594907404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45968.735594907404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45968.735594907404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45968.735594907404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45968.735594907404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45968.735594907404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45968.735594907404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45968.735594907404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45968.735594907404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45968.735594907404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45968.735594907404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45968.735594907404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45968.735594907404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45968.735594907404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45968.735594907404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45968.735594907404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45968.735594907404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45968.735594907404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45968.735594907404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45968.735594907404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45968.735594907404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45968.735594907404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45968.735594907404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45968.735594907404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45968.735594907404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45968.735594907404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45968.735594907404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45968.735594907404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45968.735594907404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45968.735594907404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45968.735594907404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45968.735594907404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45968.735594907404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45968.735594907404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45968.735594907404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45968.735594907404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45968.735594907404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45968.735594907404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45968.735594907404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45968.735594907404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45968.735594907404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45968.735594907404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45968.735594907404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45968.735594907404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45968.735594907404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45968.735594907404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45968.735594907404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45968.735594907404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45968.735594907404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45968.735594907404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45968.735594907404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45968.735594907404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45968.735594907404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45968.735594907404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45968.735594907404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45968.735594907404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45968.735594907404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45968.735594907404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45968.735594907404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45968.735594907404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45968.735594907404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45968.735594907404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45968.735594907404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45968.735594907404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45968.735594907404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45968.735594907404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45968.735594907404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45968.735594907404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45968.735594907404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45968.735594907404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45968.735594907404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45968.735594907404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45968.735594907404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45968.735594907404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45968.735594907404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45968.735594907404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45968.735594907404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45968.735594907404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45968.735594907404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45968.735594907404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45968.735594907404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45968.735594907404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45968.735594907404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45968.735594907404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45968.735594907404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45968.735594907404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45968.735594907404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45968.735594907404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45968.735594907404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45968.735594907404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45968.735594907404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45968.735594907404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45968.735594907404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45968.735594907404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45968.735594907404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45968.735594907404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45968.735594907404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45968.735594907404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45968.735594907404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45968.735594907404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45968.735594907404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45968.735594907404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45968.735594907404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45968.735594907404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45968.735594907404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45968.735594907404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45968.735594907404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45968.735594907404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45968.735594907404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45968.735594907404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45968.735594907404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45968.735594907404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45968.735594907404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45968.735594907404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45968.735594907404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45968.735594907404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45968.735594907404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45968.735594907404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45968.735594907404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45968.735594907404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45968.735594907404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45968.735594907404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45968.735594907404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45968.735594907404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45968.735594907404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45968.735594907404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45968.735594907404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45968.735594907404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45968.735594907404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45968.735594907404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45968.735594907404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45968.735594907404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45968.735594907404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45968.735594907404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45968.735594907404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45968.735594907404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45968.735594907404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45968.735594907404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45968.735594907404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45968.735594907404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45968.735594907404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45968.735594907404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45968.735594907404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45968.735594907404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45968.735594907404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45968.735594907404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45968.735594907404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45968.735594907404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45968.735594907404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45968.735594907404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45968.735594907404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45968.735594907404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45968.735594907404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45968.735594907404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45968.735594907404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45968.735594907404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45968.735594907404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45968.735594907404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45968.735594907404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45968.735594907404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45968.735594907404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45968.735594907404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45968.735594907404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45968.735594907404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45968.735594907404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45968.735594907404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45968.735594907404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45968.735594907404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45968.735594907404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45968.735594907404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45968.735594907404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45968.735594907404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45968.735594907404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45968.735594907404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45968.735594907404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45968.735594907404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45968.735594907404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45968.735594907404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45968.735594907404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45968.735594907404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45968.735594907404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45968.735594907404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45968.735594907404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45968.735594907404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45968.735594907404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45968.735594907404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45968.735594907404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45968.735594907404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45968.735594907404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45968.735594907404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45968.735594907404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45968.735594907404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45968.735594907404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45968.735594907404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45968.735594907404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45968.735594907404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45968.735594907404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45968.735594907404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45968.735594907404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45968.735594907404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45968.735594907404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45968.735594907404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45968.735594907404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45968.735594907404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45968.735594907404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45968.735594907404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45968.735594907404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45968.735594907404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45968.735594907404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45968.735594907404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45968.735594907404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45968.735594907404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45968.735594907404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45968.735594907404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45968.735594907404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45968.735594907404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45968.735594907404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45968.735594907404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45968.735594907404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45968.735594907404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45968.735594907404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45968.735594907404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45968.735594907404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45968.735594907404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45968.735594907404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45968.735594907404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45968.735594907404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45968.735594907404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45968.735594907404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45968.735594907404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45968.735594907404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45968.735594907404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45968.735594907404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45968.735594907404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45968.735594907404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45968.735594907404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45968.735594907404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45968.735594907404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45968.735594907404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45968.735594907404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45968.735594907404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45968.735594907404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45968.735594907404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45968.735594907404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45968.735594907404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45968.735594907404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45968.735594907404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45968.735594907404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45968.735594907404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45968.735594907404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45968.735594907404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45968.735594907404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45968.735594907404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45968.735594907404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45968.735594907404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45968.735594907404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45968.735594907404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45968.735594907404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45968.735594907404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45968.735594907404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45968.735594907404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45968.735594907404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45968.735594907404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45968.735594907404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45968.735594907404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45968.735594907404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45968.735594907404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45968.735594907404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45968.735594907404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45968.735594907404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45968.735594907404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45968.735594907404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45968.735594907404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45968.735594907404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45968.735594907404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45968.735594907404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45968.735594907404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45968.735594907404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45968.735594907404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45968.735594907404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45968.735594907404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45968.735594907404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45968.735594907404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45968.735594907404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45968.735594907404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45968.735594907404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45968.735594907404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45968.735594907404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45968.735594907404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45968.735594907404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45968.735594907404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45968.735594907404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45968.735594907404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45968.735594907404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45968.735594907404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45968.735594907404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45968.735594907404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45968.735594907404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45968.735594907404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45968.735594907404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45968.735594907404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45968.735594907404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45968.735594907404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45968.735594907404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45968.735594907404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45968.735594907404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45968.735594907404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45968.735594907404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45968.735594907404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45968.735594907404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45968.735594907404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45968.735594907404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45968.735594907404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45968.735594907404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45968.735594907404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45968.735594907404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45968.735594907404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45968.735594907404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45968.735594907404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45968.735594907404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45968.735594907404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45968.735594907404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45968.735594907404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45968.735594907404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45968.735594907404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45968.735594907404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45968.735594907404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45968.735594907404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45968.735594907404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45968.735594907404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45968.735594907404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45968.735594907404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45968.735594907404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45968.735594907404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45968.735594907404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45968.735594907404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45968.735594907404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45968.735594907404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45968.735594907404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45968.735594907404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45968.735594907404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45968.735594907404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45968.735594907404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45968.735594907404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45968.735594907404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45968.735594907404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45968.735594907404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45968.735594907404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45968.735594907404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45968.735594907404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45968.735594907404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45968.735594907404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45968.735594907404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45968.735594907404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45968.735594907404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45968.735594907404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45968.735594907404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45968.735594907404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45968.735594907404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45968.735594907404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45968.735594907404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45968.735594907404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45968.735594907404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45968.735594907404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45968.735594907404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45968.735594907404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45968.735594907404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45968.735594907404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45968.735594907404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45968.735594907404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45968.735594907404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45968.735594907404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45968.735594907404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45968.735594907404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45968.735594907404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45968.735594907404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45968.735594907404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45968.735594907404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45968.735594907404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45968.735594907404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45968.735594907404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45968.735594907404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45968.735594907404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45968.735594907404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45968.735594907404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45968.735594907404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45968.735594907404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45968.735594907404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45968.735594907404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45968.735594907404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45968.735594907404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45968.735594907404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45968.735594907404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45968.735594907404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45968.735594907404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45968.735594907404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45968.735594907404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45968.735594907404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45968.735594907404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45968.735594907404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45968.735594907404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45968.735594907404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45968.735594907404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45968.735594907404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45968.735594907404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45968.735594907404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45968.735594907404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45968.735594907404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45968.735594907404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45968.735594907404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45968.735594907404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45968.735594907404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45968.735594907404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45968.735594907404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45968.735594907404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45968.735594907404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45968.735594907404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45968.735594907404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45968.735594907404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45968.735594907404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45968.735594907404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45968.735594907404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45968.735594907404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45968.735594907404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45968.735594907404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45968.735594907404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45968.735594907404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45968.735594907404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45968.735594907404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45968.735594907404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45968.735594907404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45968.735594907404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45968.735594907404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45968.735594907404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45968.735594907404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45968.735594907404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45968.735594907404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45968.735594907404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45968.735594907404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45968.735594907404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45968.735594907404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45968.735594907404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45968.735594907404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45968.735594907404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45968.735594907404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45968.735594907404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45968.735594907404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45968.735594907404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45968.735594907404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45968.735594907404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45968.735594907404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45968.735594907404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45968.735594907404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45968.735594907404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45968.735594907404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45968.735594907404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45968.735594907404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45968.735594907404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45968.735594907404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45968.735594907404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45968.735594907404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45968.735594907404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45968.735594907404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45968.735594907404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45968.735594907404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45968.735594907404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45968.735594907404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45968.735594907404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45968.735594907404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45968.735594907404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45968.735594907404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45968.735594907404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45968.735594907404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45968.735594907404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45968.735594907404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45968.735594907404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45968.735594907404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45968.735594907404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45968.735594907404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45968.735594907404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45968.735594907404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45968.735594907404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45968.735594907404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45968.735594907404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45968.735594907404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45968.735594907404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45968.735594907404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45968.735594907404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45968.735594907404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45968.735594907404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45968.735594907404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45968.735594907404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45968.735594907404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45968.735594907404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45968.735594907404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45968.735594907404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45968.735594907404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45968.735594907404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45968.735594907404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45968.735594907404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45968.735594907404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45968.735594907404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45968.735594907404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45968.735594907404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45968.735594907404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45968.735594907404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45968.735594907404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45968.735594907404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45968.735594907404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45968.735594907404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45968.735594907404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45968.735594907404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45968.735594907404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45968.735594907404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45968.735594907404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45968.735594907404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45968.735594907404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45968.735594907404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45968.735594907404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45968.735594907404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45968.735594907404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45968.735594907404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45968.735594907404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45968.735594907404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45968.735594907404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45968.735594907404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45968.735594907404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45968.735594907404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45968.735594907404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45968.735594907404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45968.735594907404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45968.735594907404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45968.735594907404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45968.735594907404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45968.735594907404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45968.735594907404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45968.735594907404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45968.735594907404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45968.735594907404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45968.735594907404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45968.735594907404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45968.735594907404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45968.735594907404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45968.735594907404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45968.735594907404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45968.735594907404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45968.735594907404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45968.735594907404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45968.735594907404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45968.735594907404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45968.735594907404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45968.735594907404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45968.735594907404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45968.735594907404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45968.735594907404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45968.735594907404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45968.735594907404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45968.735594907404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45968.735594907404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45968.735594907404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45968.735594907404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45968.735594907404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45968.735594907404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45968.735594907404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45968.735594907404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45968.735594907404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45968.735594907404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45968.735594907404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45968.735594907404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45968.735594907404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45968.735594907404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45968.735594907404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45968.735594907404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45968.735594907404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45968.735594907404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45968.735594907404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45968.735594907404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45968.735594907404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45968.735594907404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45968.735594907404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45968.735594907404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45968.735594907404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45968.735594907404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45968.735594907404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45968.735594907404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45968.735594907404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45968.735594907404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45968.735594907404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45968.735594907404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45968.735594907404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45968.735594907404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45968.735594907404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45968.735594907404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45968.735594907404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45968.735594907404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45968.735594907404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45968.735594907404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45968.735594907404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45968.735594907404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45968.735594907404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45968.735594907404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45968.735594907404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45968.735594907404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45968.735594907404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45968.735594907404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45968.735594907404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45968.735594907404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45968.735594907404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45968.735594907404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45968.735594907404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45968.735594907404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45968.735594907404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45968.735594907404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45968.735594907404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45968.735594907404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45968.735594907404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45968.735594907404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45968.735594907404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45968.735594907404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45968.735594907404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45968.735594907404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45968.735594907404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45968.735594907404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45968.735594907404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45968.735594907404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45968.735594907404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45968.735594907404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45968.735594907404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45968.735594907404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45968.735594907404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45968.735594907404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45968.735594907404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45968.735594907404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45968.735594907404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45968.735594907404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45968.735594907404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45968.735594907404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45968.735594907404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45968.735594907404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45968.735594907404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45968.735594907404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45968.735594907404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45968.735594907404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45968.735594907404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45968.735594907404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45968.735594907404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45968.735594907404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45968.735594907404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45968.735594907404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45968.735594907404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45968.735594907404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45968.735594907404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45968.735594907404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45968.735594907404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45968.735594907404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45968.735594907404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45968.735594907404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45968.735594907404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45968.735594907404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45968.735594907404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45968.735594907404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45968.735594907404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45968.735594907404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45968.735594907404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45968.735594907404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45968.735594907404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45968.735594907404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45968.735594907404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45968.735594907404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45968.735594907404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45968.735594907404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45968.735594907404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45968.735594907404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45968.735594907404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45968.735594907404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45968.735594907404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45968.735594907404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45968.735594907404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45968.735594907404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45968.735594907404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45968.735594907404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45968.735594907404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45968.735594907404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45968.735594907404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45968.735594907404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45968.735594907404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45968.735594907404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45968.735594907404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45968.735594907404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45968.735594907404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45968.735594907404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45968.735594907404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45968.735594907404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45968.735594907404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45968.735594907404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45968.735594907404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45968.735594907404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45968.735594907404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45968.735594907404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45968.735594907404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45968.735594907404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45968.735594907404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45968.735594907404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45968.735594907404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45968.735594907404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45968.735594907404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45968.735594907404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45968.735594907404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45968.735594907404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45968.735594907404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45968.735594907404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45968.735594907404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45968.735594907404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45968.735594907404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45968.735594907404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45968.735594907404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45968.735594907404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45968.735594907404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45968.735594907404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45968.735594907404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45968.735594907404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45968.735594907404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45968.735594907404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45968.735594907404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45968.735594907404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45968.735594907404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45968.735594907404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45968.735594907404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45968.735594907404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45968.735594907404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45968.735594907404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45968.735594907404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45968.735594907404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45968.735594907404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45968.735594907404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45968.735594907404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45968.735594907404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45968.735594907404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45968.735594907404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45968.735594907404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45968.735594907404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45968.735594907404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45968.735594907404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45968.735594907404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45968.735594907404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45968.735594907404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45968.735594907404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45968.735594907404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45968.735594907404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45968.735594907404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45968.735594907404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45968.735594907404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45968.735594907404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45968.735594907404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45968.735594907404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45968.735594907404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45968.735594907404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45968.735594907404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45968.735594907404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45968.735594907404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45968.735594907404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45968.735594907404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45968.735594907404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45968.735594907404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45968.735594907404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45968.735594907404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45968.735594907404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45968.735594907404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45968.735594907404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45968.735594907404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45968.735594907404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45968.735594907404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45968.735594907404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45968.735594907404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45968.735594907404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45968.735594907404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45968.735594907404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45968.735594907404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45968.735594907404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45968.735594907404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45968.735594907404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45968.735594907404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45968.735594907404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45968.735594907404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45968.735594907404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45968.735594907404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45968.735594907404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45968.735594907404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45968.735594907404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45968.735594907404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45968.735594907404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45968.735594907404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45968.735594907404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45968.735594907404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45968.735594907404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45968.735594907404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45968.735594907404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45968.735594907404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45968.735594907404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45968.735594907404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45968.735594907404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45968.735594907404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45968.735594907404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45968.735594907404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45968.735594907404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45968.735594907404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45968.735594907404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45968.735594907404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45968.735594907404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45968.735594907404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45968.735594907404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45968.735594907404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45968.735594907404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45968.735594907404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45968.735594907404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45968.735594907404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45968.735594907404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45968.735594907404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45968.735594907404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45968.735594907404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45968.735594907404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45968.735594907404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45968.735594907404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45968.735594907404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45968.735594907404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45968.735594907404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45968.735594907404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45968.735594907404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45968.735594907404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45968.735594907404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45968.735594907404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45968.735594907404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45968.735594907404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45968.735594907404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45968.735594907404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45968.735594907404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45968.735594907404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45968.735594907404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45968.735594907404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45968.735594907404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45968.735594907404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45968.735594907404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45968.735594907404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45968.735594907404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45968.735594907404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45968.735594907404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45968.735594907404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45968.735594907404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45968.735594907404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45968.735594907404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45968.735594907404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45968.735594907404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45968.735594907404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45968.735594907404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45968.735594907404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45968.735594907404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45968.735594907404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45968.735594907404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45968.735594907404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45968.735594907404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45968.735594907404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45968.735594907404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45968.735594907404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45968.735594907404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45968.735594907404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45968.735594907404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45968.735594907404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45968.735594907404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45968.735594907404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45968.735594907404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45968.735594907404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45968.735594907404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45968.735594907404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45968.735594907404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45968.735594907404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45968.735594907404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45968.735594907404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45968.735594907404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45968.735594907404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45968.735594907404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45968.735594907404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45968.735594907404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45968.735594907404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45968.735594907404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45968.735594907404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45968.735594907404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45968.735594907404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45968.735594907404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45968.735594907404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45968.735594907404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45968.735594907404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45968.735594907404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45968.735594907404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45968.735594907404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45968.735594907404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45968.735594907404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45968.735594907404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45968.735594907404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45968.735594907404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45968.735594907404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45968.735594907404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45968.735594907404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45968.735594907404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45968.735594907404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45968.735594907404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45968.735594907404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45968.735594907404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45968.735594907404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45968.735594907404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45968.735594907404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45968.735594907404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45968.735594907404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45968.735594907404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45968.735594907404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45968.735594907404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45968.735594907404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45968.735594907404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45968.735594907404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45968.735594907404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45968.735594907404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45968.735594907404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45968.735594907404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45968.735594907404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45968.735594907404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45968.735594907404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45968.735594907404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45968.735594907404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45968.735594907404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45968.735594907404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45968.735594907404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45968.735594907404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45968.735594907404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45968.735594907404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45968.735594907404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45968.735594907404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45968.735594907404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45968.735594907404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45968.735594907404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45968.735594907404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45968.735594907404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45968.735594907404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45968.735594907404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45968.735594907404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45968.735594907404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45968.735594907404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45968.735594907404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45968.735594907404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45968.735594907404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45968.735594907404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45968.735594907404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45968.735594907404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45968.735594907404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45968.735594907404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45968.735594907404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45968.735594907404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45968.735594907404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45968.735594907404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45968.735594907404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45968.735594907404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45968.735594907404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45968.735594907404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45968.735594907404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45968.735594907404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45968.735594907404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45968.735594907404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45968.735594907404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45968.735594907404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45968.735594907404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45968.735594907404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45968.735594907404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45968.735594907404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45968.735594907404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45968.735594907404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45968.735594907404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45968.735594907404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45968.735594907404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45968.735594907404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45968.735594907404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45968.735594907404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45968.735594907404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45968.735594907404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45968.735594907404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45968.735594907404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45968.735594907404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45968.735594907404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45968.735594907404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45968.735594907404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45968.735594907404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45968.735594907404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45968.735594907404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45968.735594907404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45968.735594907404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45968.735594907404</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9"/>
  <sheetViews>
    <sheetView workbookViewId="0">
      <selection activeCell="I6" sqref="I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265.25487731480825</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2</v>
      </c>
      <c r="D3" s="92" t="s">
        <v>36470</v>
      </c>
      <c r="E3" s="95" t="s">
        <v>39021</v>
      </c>
      <c r="F3" s="112">
        <v>45968.717361111114</v>
      </c>
      <c r="G3" s="113">
        <f ca="1">IFERROR(NOW()-F3,"")</f>
        <v>1.8233796290587634E-2</v>
      </c>
      <c r="H3" s="112">
        <v>45968.60833333333</v>
      </c>
      <c r="I3" s="108" t="str">
        <f>IFERROR(VLOOKUP(D3,DB!A:F,6,0),"")</f>
        <v>Generator-SG</v>
      </c>
      <c r="J3" s="150">
        <f>IFERROR(VLOOKUP(D3,DB!A:G,7,0),"")</f>
        <v>0</v>
      </c>
      <c r="K3" s="114" t="s">
        <v>39114</v>
      </c>
      <c r="L3" s="110" t="str">
        <f>IFERROR(VLOOKUP(D3,DB!A:I,9,0),"")</f>
        <v>Latis</v>
      </c>
    </row>
    <row r="4" spans="1:16" ht="15" customHeight="1">
      <c r="A4" s="108"/>
      <c r="B4" s="108" t="str">
        <f>IFERROR(VLOOKUP(D4,DB!A:K,11,0),"")</f>
        <v/>
      </c>
      <c r="C4" s="109"/>
      <c r="D4" s="92"/>
      <c r="E4" s="111"/>
      <c r="F4" s="112"/>
      <c r="G4" s="113">
        <f ca="1">IFERROR(NOW()-F4,"")</f>
        <v>45968.735594907404</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45968.735594907404</v>
      </c>
      <c r="H5" s="112"/>
      <c r="I5" s="108" t="str">
        <f>IFERROR(VLOOKUP(D5,DB!A:F,6,0),"")</f>
        <v/>
      </c>
      <c r="J5" s="150" t="str">
        <f>IFERROR(VLOOKUP(D5,DB!A:G,7,0),"")</f>
        <v/>
      </c>
      <c r="K5" s="114"/>
      <c r="L5" s="110" t="str">
        <f>IFERROR(VLOOKUP(D5,DB!A:I,9,0),"")</f>
        <v/>
      </c>
    </row>
    <row r="6" spans="1:16" ht="15" customHeight="1">
      <c r="A6" s="108"/>
      <c r="B6" s="108" t="str">
        <f>IFERROR(VLOOKUP(D6,DB!A:K,11,0),"")</f>
        <v/>
      </c>
      <c r="C6" s="109"/>
      <c r="D6" s="92"/>
      <c r="E6" s="111"/>
      <c r="F6" s="112"/>
      <c r="G6" s="113">
        <f ca="1">IFERROR(NOW()-F6,"")</f>
        <v>45968.735594907404</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45968.735594907404</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45968.735594907404</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45968.735594907404</v>
      </c>
      <c r="H9" s="112"/>
      <c r="I9" s="108" t="str">
        <f>IFERROR(VLOOKUP(D9,DB!A:F,6,0),"")</f>
        <v/>
      </c>
      <c r="J9" s="150" t="str">
        <f>IFERROR(VLOOKUP(D9,DB!A:G,7,0),"")</f>
        <v/>
      </c>
      <c r="K9" s="114"/>
      <c r="L9" s="110" t="str">
        <f>IFERROR(VLOOKUP(D9,DB!A:I,9,0),"")</f>
        <v/>
      </c>
    </row>
    <row r="10" spans="1:16" ht="15" customHeight="1">
      <c r="A10" s="108"/>
      <c r="B10" s="108" t="str">
        <f>IFERROR(VLOOKUP(D10,DB!A:K,11,0),"")</f>
        <v/>
      </c>
      <c r="C10" s="109"/>
      <c r="D10" s="110"/>
      <c r="E10" s="111"/>
      <c r="F10" s="112"/>
      <c r="G10" s="113">
        <f ca="1">IFERROR(NOW()-F10,"")</f>
        <v>45968.735594907404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45968.735594907404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45968.735594907404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45968.735594907404</v>
      </c>
      <c r="H13" s="112"/>
      <c r="I13" s="108" t="str">
        <f>IFERROR(VLOOKUP(D13,DB!A:F,6,0),"")</f>
        <v/>
      </c>
      <c r="J13" s="108" t="str">
        <f>IFERROR(VLOOKUP(D13,DB!A:G,7,0),"")</f>
        <v/>
      </c>
      <c r="K13" s="114"/>
      <c r="L13" s="110" t="str">
        <f>IFERROR(VLOOKUP(D13,DB!A:I,9,0),"")</f>
        <v/>
      </c>
    </row>
    <row r="14" spans="1:16" ht="15" customHeight="1">
      <c r="A14" s="150"/>
      <c r="B14" s="150" t="str">
        <f>IFERROR(VLOOKUP(D14,DB!A:K,11,0),"")</f>
        <v/>
      </c>
      <c r="C14" s="94"/>
      <c r="D14" s="92"/>
      <c r="E14" s="95"/>
      <c r="F14" s="96"/>
      <c r="G14" s="151">
        <f ca="1">IFERROR(NOW()-F14,"")</f>
        <v>45968.735594907404</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45968.735594907404</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45968.735594907404</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45968.735594907404</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45968.735594907404</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45968.735594907404</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45968.735594907404</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45968.735594907404</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45968.735594907404</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45968.735594907404</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45968.735594907404</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45968.735594907404</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45968.735594907404</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45968.735594907404</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45968.735594907404</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45968.735594907404</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45968.735594907404</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45968.735594907404</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45968.735594907404</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45968.735594907404</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45968.735594907404</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45968.735594907404</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45968.735594907404</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45968.735594907404</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45968.735594907404</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45968.735594907404</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45968.735594907404</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45968.735594907404</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45968.735594907404</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45968.735594907404</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45968.735594907404</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45968.735594907404</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45968.735594907404</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45968.735594907404</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45968.735594907404</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45968.735594907404</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45968.735594907404</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45968.735594907404</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45968.735594907404</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45968.735594907404</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45968.735594907404</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45968.735594907404</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45968.735594907404</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45968.735594907404</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45968.735594907404</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45968.735594907404</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45968.735594907404</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45968.735594907404</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45968.735594907404</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45968.735594907404</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45968.735594907404</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45968.735594907404</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45968.735594907404</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45968.735594907404</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45968.735594907404</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45968.735594907404</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45968.735594907404</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45968.735594907404</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45968.735594907404</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45968.735594907404</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45968.735594907404</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45968.735594907404</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45968.735594907404</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45968.735594907404</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45968.735594907404</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45968.735594907404</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45968.735594907404</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45968.735594907404</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45968.735594907404</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45968.735594907404</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45968.735594907404</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45968.735594907404</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45968.735594907404</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45968.735594907404</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45968.735594907404</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45968.735594907404</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45968.735594907404</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45968.735594907404</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45968.735594907404</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45968.735594907404</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45968.735594907404</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45968.735594907404</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45968.735594907404</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45968.735594907404</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45968.735594907404</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45968.735594907404</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45968.735594907404</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45968.735594907404</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45968.735594907404</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45968.735594907404</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45968.735594907404</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45968.735594907404</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45968.735594907404</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45968.735594907404</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45968.735594907404</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45968.735594907404</v>
      </c>
      <c r="H109" s="96"/>
      <c r="I109" s="150" t="str">
        <f>IFERROR(VLOOKUP(D109,DB!A:F,6,0),"")</f>
        <v/>
      </c>
      <c r="J109" s="150" t="str">
        <f>IFERROR(VLOOKUP(D109,DB!A:G,7,0),"")</f>
        <v/>
      </c>
      <c r="K109" s="98"/>
      <c r="L109" s="92" t="str">
        <f>IFERROR(VLOOKUP(D109,DB!A:I,9,0),"")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39115</v>
      </c>
      <c r="B2" s="37" t="str">
        <f>IFERROR(VLOOKUP(D2,DB!A:K,11,0),"")</f>
        <v>R5</v>
      </c>
      <c r="C2" s="37">
        <v>3</v>
      </c>
      <c r="D2" s="107" t="s">
        <v>36011</v>
      </c>
      <c r="E2" s="37" t="s">
        <v>39021</v>
      </c>
      <c r="F2" s="38">
        <v>45891.832060185188</v>
      </c>
      <c r="G2" s="123">
        <f ca="1">IFERROR(NOW()-F2,"")</f>
        <v>76.903534722216136</v>
      </c>
      <c r="H2" s="38">
        <v>45891.790393518517</v>
      </c>
      <c r="I2" s="37" t="str">
        <f>IFERROR(VLOOKUP(D2,DB!A:F,6,0),"")</f>
        <v>Generator-SG</v>
      </c>
      <c r="J2" s="37" t="str">
        <f>IFERROR(VLOOKUP(D2,DB!A:G,7,0),"")</f>
        <v>Vandalized</v>
      </c>
      <c r="K2" s="37" t="s">
        <v>39116</v>
      </c>
      <c r="L2" s="37" t="str">
        <f>IFERROR(VLOOKUP(D2,DB!A:I,9,0),"")</f>
        <v>Latis</v>
      </c>
      <c r="M2" s="106"/>
    </row>
    <row r="3" spans="1:13" ht="30.75">
      <c r="A3" s="37" t="s">
        <v>39117</v>
      </c>
      <c r="B3" s="37" t="str">
        <f>IFERROR(VLOOKUP(D3,DB!A:K,11,0),"")</f>
        <v>R5</v>
      </c>
      <c r="C3" s="37">
        <v>1</v>
      </c>
      <c r="D3" s="37" t="s">
        <v>33268</v>
      </c>
      <c r="E3" s="37" t="s">
        <v>39100</v>
      </c>
      <c r="F3" s="38">
        <v>45926.188877314817</v>
      </c>
      <c r="G3" s="123">
        <f t="shared" ref="G3" ca="1" si="0">IFERROR(NOW()-F3,"")</f>
        <v>42.546717592587811</v>
      </c>
      <c r="H3" s="38">
        <v>45926.158159722225</v>
      </c>
      <c r="I3" s="37" t="str">
        <f>IFERROR(VLOOKUP(D3,DB!A:F,6,0),"")</f>
        <v>SCECO</v>
      </c>
      <c r="J3" s="37" t="str">
        <f>IFERROR(VLOOKUP(D3,DB!A:G,7,0),"")</f>
        <v>Good</v>
      </c>
      <c r="K3" s="37" t="s">
        <v>39118</v>
      </c>
      <c r="L3" s="37" t="str">
        <f>IFERROR(VLOOKUP(D3,DB!A:I,9,0),"")</f>
        <v>Latis</v>
      </c>
      <c r="M3" s="106"/>
    </row>
    <row r="4" spans="1:13" ht="48" customHeight="1">
      <c r="A4" s="131" t="s">
        <v>39119</v>
      </c>
      <c r="B4" s="131" t="str">
        <f>IFERROR(VLOOKUP(D4,DB!A:K,11,0),"")</f>
        <v>R5</v>
      </c>
      <c r="C4" s="131">
        <v>1</v>
      </c>
      <c r="D4" s="131" t="s">
        <v>34758</v>
      </c>
      <c r="E4" s="131" t="s">
        <v>39100</v>
      </c>
      <c r="F4" s="132">
        <v>45948.661111111112</v>
      </c>
      <c r="G4" s="133">
        <f ca="1">IFERROR(NOW()-F4,"")</f>
        <v>20.074483796292043</v>
      </c>
      <c r="H4" s="132">
        <v>45948.661111111112</v>
      </c>
      <c r="I4" s="131" t="str">
        <f>IFERROR(VLOOKUP(D4,DB!A:F,6,0),"")</f>
        <v>SCECO</v>
      </c>
      <c r="J4" s="131" t="str">
        <f>IFERROR(VLOOKUP(D4,DB!A:G,7,0),"")</f>
        <v>Dead</v>
      </c>
      <c r="K4" s="131" t="s">
        <v>39120</v>
      </c>
      <c r="L4" s="131" t="str">
        <f>IFERROR(VLOOKUP(D4,DB!A:I,9,0),"")</f>
        <v>Latis</v>
      </c>
    </row>
    <row r="5" spans="1:13" s="106" customFormat="1" ht="15">
      <c r="A5" s="131" t="s">
        <v>39121</v>
      </c>
      <c r="B5" s="131" t="str">
        <f>IFERROR(VLOOKUP(D5,DB!A:K,11,0),"")</f>
        <v>R5</v>
      </c>
      <c r="C5" s="131">
        <v>4</v>
      </c>
      <c r="D5" s="131" t="s">
        <v>38925</v>
      </c>
      <c r="E5" s="131" t="s">
        <v>39122</v>
      </c>
      <c r="F5" s="132">
        <v>45968.576666666668</v>
      </c>
      <c r="G5" s="133">
        <f ca="1">IFERROR(NOW()-F5,"")</f>
        <v>0.15892824073671363</v>
      </c>
      <c r="H5" s="132">
        <v>45968.698194444441</v>
      </c>
      <c r="I5" s="131" t="str">
        <f>IFERROR(VLOOKUP(D5,DB!A:F,6,0),"")</f>
        <v>Generator-SG</v>
      </c>
      <c r="J5" s="131" t="str">
        <f>IFERROR(VLOOKUP(D5,DB!A:G,7,0),"")</f>
        <v>Vandalized</v>
      </c>
      <c r="K5" s="131" t="s">
        <v>39123</v>
      </c>
      <c r="L5" s="131" t="str">
        <f>IFERROR(VLOOKUP(D5,DB!A:I,9,0),"")</f>
        <v>Latis</v>
      </c>
    </row>
    <row r="6" spans="1:13" ht="15">
      <c r="A6" s="131"/>
      <c r="B6" s="131" t="str">
        <f>IFERROR(VLOOKUP(D6,DB!A:K,11,0),"")</f>
        <v/>
      </c>
      <c r="C6" s="131"/>
      <c r="D6" s="131"/>
      <c r="E6" s="131"/>
      <c r="F6" s="131"/>
      <c r="G6" s="131">
        <f ca="1">IFERROR(NOW()-F6,"")</f>
        <v>45968.735594907404</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45968.735594907404</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45968.735594907404</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45968.735594907404</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45968.735594907404</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45968.735594907404</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45968.735594907404</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45968.735594907404</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45968.735594907404</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45968.735594907404</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45968.735594907404</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45968.735594907404</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45968.735594907404</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45968.735594907404</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45968.735594907404</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45968.735594907404</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45968.735594907404</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45968.735594907404</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45968.735594907404</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45968.735594907404</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45968.735594907404</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45968.735594907404</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45968.735594907404</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45968.735594907404</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45968.735594907404</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45968.735594907404</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45968.735594907404</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45968.735594907404</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45968.735594907404</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45968.735594907404</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45968.735594907404</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45968.735594907404</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45968.735594907404</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45968.735594907404</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45968.735594907404</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45968.735594907404</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45968.735594907404</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45968.735594907404</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45968.735594907404</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45968.735594907404</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45968.735594907404</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45968.735594907404</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45968.735594907404</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45968.735594907404</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45968.735594907404</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45968.735594907404</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45968.735594907404</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45968.735594907404</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45968.735594907404</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45968.735594907404</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45968.735594907404</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45968.735594907404</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45968.735594907404</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45968.735594907404</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45968.735594907404</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45968.735594907404</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45968.735594907404</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45968.735594907404</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45968.735594907404</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45968.735594907404</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45968.735594907404</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45968.735594907404</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45968.735594907404</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45968.735594907404</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45968.735594907404</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45968.735594907404</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45968.735594907404</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45968.735594907404</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45968.735594907404</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45968.735594907404</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45968.735594907404</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45968.735594907404</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45968.735594907404</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45968.735594907404</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45968.735594907404</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45968.735594907404</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45968.735594907404</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45968.735594907404</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45968.735594907404</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45968.735594907404</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45968.735594907404</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45968.735594907404</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45968.735594907404</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45968.735594907404</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45968.735594907404</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45968.735594907404</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45968.735594907404</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45968.735594907404</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45968.735594907404</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45968.735594907404</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45968.735594907404</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45968.735594907404</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45968.735594907404</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45968.735594907404</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45968.735594907404</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45968.735594907404</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45968.735594907404</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45968.735594907404</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45968.735594907404</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45968.735594907404</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45968.735594907404</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45968.735594907404</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45968.735594907404</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45968.735594907404</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45968.735594907404</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45968.735594907404</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45968.735594907404</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45968.735594907404</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45968.735594907404</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45968.735594907404</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45968.735594907404</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45968.735594907404</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45968.735594907404</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45968.735594907404</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45968.735594907404</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45968.735594907404</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45968.735594907404</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45968.735594907404</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45968.735594907404</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45968.735594907404</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45968.735594907404</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45968.735594907404</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45968.735594907404</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45968.735594907404</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45968.735594907404</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45968.735594907404</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45968.735594907404</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45968.735594907404</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45968.735594907404</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45968.735594907404</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45968.735594907404</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45968.735594907404</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45968.735594907404</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45968.735594907404</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45968.735594907404</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45968.735594907404</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45968.735594907404</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45968.735594907404</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45968.735594907404</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45968.735594907404</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45968.735594907404</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45968.735594907404</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45968.735594907404</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45968.735594907404</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45968.735594907404</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45968.735594907404</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45968.735594907404</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45968.735594907404</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45968.735594907404</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45968.735594907404</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45968.735594907404</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45968.735594907404</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45968.735594907404</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45968.735594907404</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45968.735594907404</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45968.735594907404</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45968.735594907404</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45968.735594907404</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45968.735594907404</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45968.735594907404</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45968.735594907404</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45968.735594907404</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45968.735594907404</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45968.735594907404</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45968.735594907404</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45968.735594907404</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45968.735594907404</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45968.735594907404</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45968.735594907404</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45968.735594907404</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45968.735594907404</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45968.735594907404</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45968.735594907404</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45968.735594907404</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45968.735594907404</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45968.735594907404</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45968.735594907404</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45968.735594907404</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45968.735594907404</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45968.735594907404</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45968.735594907404</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45968.735594907404</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45968.735594907404</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45968.735594907404</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45968.735594907404</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45968.735594907404</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45968.735594907404</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45968.735594907404</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45968.735594907404</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45968.735594907404</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45968.735594907404</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45968.735594907404</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45968.735594907404</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45968.735594907404</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45968.735594907404</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45968.735594907404</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45968.735594907404</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45968.735594907404</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45968.735594907404</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45968.735594907404</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45968.735594907404</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45968.735594907404</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45968.735594907404</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45968.735594907404</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45968.735594907404</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45968.735594907404</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45968.735594907404</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45968.735594907404</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45968.735594907404</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45968.735594907404</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45968.735594907404</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45968.735594907404</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45968.735594907404</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45968.735594907404</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45968.735594907404</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45968.735594907404</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45968.735594907404</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45968.735594907404</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45968.735594907404</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45968.735594907404</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45968.735594907404</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45968.735594907404</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45968.735594907404</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45968.735594907404</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45968.735594907404</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45968.735594907404</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45968.735594907404</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45968.735594907404</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45968.735594907404</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45968.735594907404</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45968.735594907404</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45968.735594907404</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45968.735594907404</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45968.735594907404</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45968.735594907404</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45968.735594907404</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45968.735594907404</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45968.735594907404</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45968.735594907404</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45968.735594907404</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45968.735594907404</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45968.735594907404</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45968.735594907404</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45968.735594907404</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45968.735594907404</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45968.735594907404</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45968.735594907404</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45968.735594907404</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45968.735594907404</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45968.735594907404</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45968.735594907404</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45968.735594907404</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45968.735594907404</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45968.735594907404</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45968.735594907404</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45968.735594907404</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45968.735594907404</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45968.735594907404</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45968.735594907404</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45968.735594907404</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45968.735594907404</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45968.735594907404</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45968.735594907404</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45968.735594907404</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45968.735594907404</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45968.735594907404</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45968.735594907404</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45968.735594907404</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45968.735594907404</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45968.735594907404</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45968.735594907404</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45968.735594907404</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45968.735594907404</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45968.735594907404</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45968.735594907404</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45968.735594907404</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45968.735594907404</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45968.735594907404</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45968.735594907404</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45968.735594907404</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45968.735594907404</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tabSelected="1"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45968.735594907404</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45968.735594907404</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45968.735594907404</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45968.735594907404</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45968.735594907404</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45968.735594907404</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45968.735594907404</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45968.735594907404</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45968.735594907404</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45968.735594907404</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45968.735594907404</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45968.735594907404</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45968.735594907404</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45968.735594907404</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45968.735594907404</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45968.735594907404</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45968.735594907404</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45968.735594907404</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45968.735594907404</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45968.735594907404</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2025-11-07T14:40:03Z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